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AJARGFS\Usuaris\Àrea Alcaldia\RRHH\Oferta Pública\2023\EXECUCIÓ\1 TAG\MÈRITS\"/>
    </mc:Choice>
  </mc:AlternateContent>
  <xr:revisionPtr revIDLastSave="0" documentId="13_ncr:1_{81C47A97-41D4-438B-B5C9-2FEA9D49EBE8}" xr6:coauthVersionLast="36" xr6:coauthVersionMax="36" xr10:uidLastSave="{00000000-0000-0000-0000-000000000000}"/>
  <bookViews>
    <workbookView xWindow="0" yWindow="0" windowWidth="28800" windowHeight="12435" tabRatio="569" xr2:uid="{00000000-000D-0000-FFFF-FFFF00000000}"/>
  </bookViews>
  <sheets>
    <sheet name="Mèrit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7" i="1" l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G160" i="1"/>
  <c r="G159" i="1"/>
  <c r="H60" i="1"/>
  <c r="H59" i="1"/>
  <c r="I59" i="1" s="1"/>
  <c r="H58" i="1"/>
  <c r="I58" i="1" s="1"/>
  <c r="H57" i="1"/>
  <c r="I57" i="1" s="1"/>
  <c r="H56" i="1"/>
  <c r="I56" i="1" s="1"/>
  <c r="F89" i="1"/>
  <c r="F88" i="1"/>
  <c r="F87" i="1"/>
  <c r="F86" i="1"/>
  <c r="F85" i="1"/>
  <c r="F84" i="1"/>
  <c r="F83" i="1"/>
  <c r="F82" i="1"/>
  <c r="F81" i="1"/>
  <c r="F80" i="1"/>
  <c r="H39" i="1"/>
  <c r="I39" i="1" s="1"/>
  <c r="K39" i="1" s="1"/>
  <c r="H38" i="1"/>
  <c r="I38" i="1" s="1"/>
  <c r="K38" i="1" s="1"/>
  <c r="H37" i="1"/>
  <c r="I37" i="1" s="1"/>
  <c r="J37" i="1" s="1"/>
  <c r="H36" i="1"/>
  <c r="I36" i="1" s="1"/>
  <c r="K36" i="1" s="1"/>
  <c r="H35" i="1"/>
  <c r="I35" i="1" s="1"/>
  <c r="K35" i="1" s="1"/>
  <c r="H42" i="1"/>
  <c r="H41" i="1"/>
  <c r="I41" i="1" s="1"/>
  <c r="H40" i="1"/>
  <c r="H34" i="1"/>
  <c r="H33" i="1"/>
  <c r="H32" i="1"/>
  <c r="H31" i="1"/>
  <c r="H30" i="1"/>
  <c r="I30" i="1" s="1"/>
  <c r="H29" i="1"/>
  <c r="F91" i="1" l="1"/>
  <c r="K58" i="1"/>
  <c r="J58" i="1"/>
  <c r="K57" i="1"/>
  <c r="J57" i="1"/>
  <c r="K59" i="1"/>
  <c r="J59" i="1"/>
  <c r="K56" i="1"/>
  <c r="J56" i="1"/>
  <c r="I60" i="1"/>
  <c r="K60" i="1" s="1"/>
  <c r="J35" i="1"/>
  <c r="J38" i="1"/>
  <c r="K37" i="1"/>
  <c r="J39" i="1"/>
  <c r="J36" i="1"/>
  <c r="I42" i="1"/>
  <c r="J42" i="1" s="1"/>
  <c r="J41" i="1"/>
  <c r="I40" i="1"/>
  <c r="J40" i="1" s="1"/>
  <c r="I34" i="1"/>
  <c r="J34" i="1" s="1"/>
  <c r="I33" i="1"/>
  <c r="J33" i="1" s="1"/>
  <c r="I32" i="1"/>
  <c r="J32" i="1" s="1"/>
  <c r="I31" i="1"/>
  <c r="J31" i="1" s="1"/>
  <c r="J30" i="1"/>
  <c r="I29" i="1"/>
  <c r="J29" i="1" s="1"/>
  <c r="H28" i="1"/>
  <c r="J60" i="1" l="1"/>
  <c r="I28" i="1"/>
  <c r="I43" i="1" s="1"/>
  <c r="D145" i="1"/>
  <c r="G161" i="1"/>
  <c r="G156" i="1"/>
  <c r="G155" i="1"/>
  <c r="G162" i="1" l="1"/>
  <c r="G163" i="1" s="1"/>
  <c r="J28" i="1"/>
  <c r="I138" i="1" l="1"/>
  <c r="I139" i="1" l="1"/>
  <c r="E167" i="1" s="1"/>
  <c r="E18" i="1" s="1"/>
  <c r="K28" i="1"/>
  <c r="K29" i="1"/>
  <c r="K30" i="1"/>
  <c r="K31" i="1"/>
  <c r="K32" i="1"/>
  <c r="K34" i="1"/>
  <c r="K41" i="1"/>
  <c r="H51" i="1"/>
  <c r="I51" i="1" s="1"/>
  <c r="K51" i="1" s="1"/>
  <c r="H52" i="1"/>
  <c r="I52" i="1" s="1"/>
  <c r="K52" i="1" s="1"/>
  <c r="H53" i="1"/>
  <c r="I53" i="1" s="1"/>
  <c r="K53" i="1" s="1"/>
  <c r="H54" i="1"/>
  <c r="I54" i="1" s="1"/>
  <c r="K54" i="1" s="1"/>
  <c r="H55" i="1"/>
  <c r="I55" i="1" s="1"/>
  <c r="K55" i="1" s="1"/>
  <c r="H61" i="1"/>
  <c r="I61" i="1" s="1"/>
  <c r="K61" i="1" s="1"/>
  <c r="H62" i="1"/>
  <c r="I62" i="1" s="1"/>
  <c r="K62" i="1" s="1"/>
  <c r="H63" i="1"/>
  <c r="I63" i="1" s="1"/>
  <c r="K63" i="1" s="1"/>
  <c r="H64" i="1"/>
  <c r="I64" i="1" s="1"/>
  <c r="K64" i="1" s="1"/>
  <c r="H65" i="1"/>
  <c r="I65" i="1" s="1"/>
  <c r="K65" i="1" s="1"/>
  <c r="J65" i="1" l="1"/>
  <c r="J61" i="1"/>
  <c r="J64" i="1"/>
  <c r="J63" i="1"/>
  <c r="J62" i="1"/>
  <c r="J55" i="1"/>
  <c r="J54" i="1"/>
  <c r="J53" i="1"/>
  <c r="J52" i="1"/>
  <c r="J51" i="1"/>
  <c r="I66" i="1"/>
  <c r="K40" i="1"/>
  <c r="K42" i="1"/>
  <c r="K33" i="1"/>
  <c r="H66" i="1"/>
  <c r="J66" i="1" l="1"/>
  <c r="J67" i="1" s="1"/>
  <c r="I67" i="1" l="1"/>
  <c r="K67" i="1" s="1"/>
  <c r="K68" i="1" s="1"/>
  <c r="J43" i="1"/>
  <c r="J44" i="1" s="1"/>
  <c r="I44" i="1" l="1"/>
  <c r="K44" i="1" s="1"/>
  <c r="K45" i="1" s="1"/>
  <c r="E70" i="1" s="1"/>
  <c r="F90" i="1" l="1"/>
  <c r="E17" i="1" l="1"/>
  <c r="K17" i="1" s="1"/>
</calcChain>
</file>

<file path=xl/sharedStrings.xml><?xml version="1.0" encoding="utf-8"?>
<sst xmlns="http://schemas.openxmlformats.org/spreadsheetml/2006/main" count="103" uniqueCount="77">
  <si>
    <t>CRITERIS DE PUNTUACIÓ</t>
  </si>
  <si>
    <t>Puntuació</t>
  </si>
  <si>
    <t>TOTAL</t>
  </si>
  <si>
    <t>Total</t>
  </si>
  <si>
    <t>ANY</t>
  </si>
  <si>
    <t>Curs</t>
  </si>
  <si>
    <t>Titulació</t>
  </si>
  <si>
    <t>TOTALS</t>
  </si>
  <si>
    <t>Dies</t>
  </si>
  <si>
    <t>Mesos</t>
  </si>
  <si>
    <t>Total dies</t>
  </si>
  <si>
    <t>% Jornada</t>
  </si>
  <si>
    <t>Fi</t>
  </si>
  <si>
    <t>Inici</t>
  </si>
  <si>
    <t>Categoria</t>
  </si>
  <si>
    <t>Total treballat</t>
  </si>
  <si>
    <t>PUNTUACIONS</t>
  </si>
  <si>
    <t>PROCÉS DE SELECCIÓ</t>
  </si>
  <si>
    <t>GRUP</t>
  </si>
  <si>
    <t>NOM I COGNOMS ASPIRANT</t>
  </si>
  <si>
    <t>DNI ASPIRANT</t>
  </si>
  <si>
    <t>SUMA</t>
  </si>
  <si>
    <t>Tipus</t>
  </si>
  <si>
    <t>Permís de conduir C</t>
  </si>
  <si>
    <t>Màxim 2 punts</t>
  </si>
  <si>
    <t>Màxim 3 punts</t>
  </si>
  <si>
    <t>Nº HORES</t>
  </si>
  <si>
    <t>Màxim 1 punt</t>
  </si>
  <si>
    <t>Certificat</t>
  </si>
  <si>
    <t>ENTITAT</t>
  </si>
  <si>
    <t>A1</t>
  </si>
  <si>
    <t>EXPERIÈNCIA PROFESSIONAL</t>
  </si>
  <si>
    <t>Màxim 10 punts</t>
  </si>
  <si>
    <t>1.1.</t>
  </si>
  <si>
    <t>Màxim: 7 punts</t>
  </si>
  <si>
    <t>Administració</t>
  </si>
  <si>
    <t>Màxim 7 punts</t>
  </si>
  <si>
    <t>1.2.</t>
  </si>
  <si>
    <t>Experiència a l'empresa privada o com autònom</t>
  </si>
  <si>
    <t>Empresa</t>
  </si>
  <si>
    <t>Lloc de treball</t>
  </si>
  <si>
    <t>Màxim: 3 punts</t>
  </si>
  <si>
    <r>
      <rPr>
        <b/>
        <sz val="11"/>
        <color theme="1"/>
        <rFont val="Open Sans"/>
        <family val="2"/>
      </rPr>
      <t>1.2.</t>
    </r>
    <r>
      <rPr>
        <sz val="11"/>
        <color theme="1"/>
        <rFont val="Open Sans"/>
        <family val="2"/>
      </rPr>
      <t xml:space="preserve"> Experiència a l'empresa privada o com autònom realitzant funcions directament relacionades
            </t>
    </r>
    <r>
      <rPr>
        <b/>
        <sz val="11"/>
        <color theme="1"/>
        <rFont val="Open Sans"/>
        <family val="2"/>
      </rPr>
      <t>0,5 punts per cada 6 mesos</t>
    </r>
    <r>
      <rPr>
        <sz val="11"/>
        <color theme="1"/>
        <rFont val="Open Sans"/>
        <family val="2"/>
      </rPr>
      <t xml:space="preserve">, </t>
    </r>
    <r>
      <rPr>
        <b/>
        <sz val="11"/>
        <color theme="1"/>
        <rFont val="Open Sans"/>
        <family val="2"/>
      </rPr>
      <t>màxim 3 punts</t>
    </r>
    <r>
      <rPr>
        <sz val="11"/>
        <color theme="1"/>
        <rFont val="Open Sans"/>
        <family val="2"/>
      </rPr>
      <t xml:space="preserve">           </t>
    </r>
  </si>
  <si>
    <t>TOTAL EXPERIÈNCIA PROFESSIONAL</t>
  </si>
  <si>
    <t>FORMACIÓ</t>
  </si>
  <si>
    <t>2.1.</t>
  </si>
  <si>
    <t>2.2.</t>
  </si>
  <si>
    <t>Cursos de formació</t>
  </si>
  <si>
    <t>Màxim 3,5 punts</t>
  </si>
  <si>
    <t>Cursos tecnologia de la informació i comunicació</t>
  </si>
  <si>
    <t>2.3.</t>
  </si>
  <si>
    <t>2.4.</t>
  </si>
  <si>
    <t>Altra formació relacionada amb el lloc de treball</t>
  </si>
  <si>
    <t>TOTAL FORMACIÓ</t>
  </si>
  <si>
    <t>Màxim 0,5 punts</t>
  </si>
  <si>
    <t>1. EXPERIÈNCIA PROFESSIONAL</t>
  </si>
  <si>
    <t>2. FORMACIÓ</t>
  </si>
  <si>
    <t>Experiència a l'Administració Pública en funcions anàlogues i en el grup A1</t>
  </si>
  <si>
    <r>
      <rPr>
        <b/>
        <sz val="11"/>
        <color theme="1"/>
        <rFont val="Open Sans"/>
        <family val="2"/>
      </rPr>
      <t>1. EXPERIÈNCIA PROFESSIONAL:</t>
    </r>
    <r>
      <rPr>
        <sz val="11"/>
        <color theme="1"/>
        <rFont val="Open Sans"/>
        <family val="2"/>
      </rPr>
      <t xml:space="preserve"> Experiència demostrada de l'activitat professional en el sector públic o a l'empresa privada.
</t>
    </r>
    <r>
      <rPr>
        <b/>
        <sz val="11"/>
        <color theme="1"/>
        <rFont val="Open Sans"/>
        <family val="2"/>
      </rPr>
      <t>Màxim 10 punts</t>
    </r>
  </si>
  <si>
    <t>PUNTUACIÓ FASE CONCURS (màxim 17 punts)</t>
  </si>
  <si>
    <r>
      <rPr>
        <b/>
        <sz val="11"/>
        <color theme="1"/>
        <rFont val="Open Sans"/>
        <family val="2"/>
      </rPr>
      <t xml:space="preserve"> 1.1.</t>
    </r>
    <r>
      <rPr>
        <sz val="11"/>
        <color theme="1"/>
        <rFont val="Open Sans"/>
        <family val="2"/>
      </rPr>
      <t xml:space="preserve"> Experiència a l'Administració Pública en funcions anàlogues i 
              en el grup A1: 
           </t>
    </r>
    <r>
      <rPr>
        <b/>
        <sz val="11"/>
        <color theme="1"/>
        <rFont val="Open Sans"/>
        <family val="2"/>
      </rPr>
      <t xml:space="preserve">  1 punt per cada 6 mesos, màxim 7 punts</t>
    </r>
    <r>
      <rPr>
        <sz val="11"/>
        <color theme="1"/>
        <rFont val="Open Sans"/>
        <family val="2"/>
      </rPr>
      <t xml:space="preserve">
            </t>
    </r>
  </si>
  <si>
    <t>Acreditació mitjançant certificat de serveis prestats (annex I) i adjuntant la fitxa de RLT.</t>
  </si>
  <si>
    <t>Acreditació mitjançant IVL actualitzat i còpia contractes de treball, nomenaments o qualsevol mitjà que acrediti la naturalesa dels serveis prestats, la categoria laboral, inici i fi de la prestació i detall de funcions realitzades.</t>
  </si>
  <si>
    <t>Titulacions oficials relacionades amb el lloc no presentada com a requisit</t>
  </si>
  <si>
    <t>2. FORMACIÓ - Màxim 7 punts</t>
  </si>
  <si>
    <r>
      <rPr>
        <b/>
        <sz val="11"/>
        <color theme="1"/>
        <rFont val="Open Sans"/>
        <family val="2"/>
      </rPr>
      <t xml:space="preserve">2.1. </t>
    </r>
    <r>
      <rPr>
        <sz val="11"/>
        <color theme="1"/>
        <rFont val="Open Sans"/>
        <family val="2"/>
      </rPr>
      <t xml:space="preserve">Titulacions oficials relacionades amb l'àmbit de treball, sempre que no sigui l'aportada com a requisit, ni les de nivell inferior necessàries per aconserguir-les. </t>
    </r>
    <r>
      <rPr>
        <b/>
        <sz val="11"/>
        <color theme="1"/>
        <rFont val="Open Sans"/>
        <family val="2"/>
      </rPr>
      <t>Màxim 2 punts</t>
    </r>
    <r>
      <rPr>
        <sz val="11"/>
        <color theme="1"/>
        <rFont val="Open Sans"/>
        <family val="2"/>
      </rPr>
      <t xml:space="preserve">
         - Màster Oficial en contractació pública: 1 punt
         - Postgraus universitaris: 0,25 punts
         - Altres màsters universitaris: 0,5 punts
         - Carrera universitària i doctorat: 1 punt</t>
    </r>
  </si>
  <si>
    <t>Acreditació mitjançant l'aportació del títol o el rebut que acrediti el pagament d'expedició del mateix.</t>
  </si>
  <si>
    <r>
      <rPr>
        <b/>
        <sz val="11"/>
        <color theme="1"/>
        <rFont val="Open Sans"/>
        <family val="2"/>
      </rPr>
      <t xml:space="preserve">2.2. </t>
    </r>
    <r>
      <rPr>
        <sz val="11"/>
        <color theme="1"/>
        <rFont val="Open Sans"/>
        <family val="2"/>
      </rPr>
      <t xml:space="preserve">Cursos, jornades i seminaris de formació, reciclatge i perfeccionament relacionats amb l'àmbit de treball. </t>
    </r>
    <r>
      <rPr>
        <b/>
        <sz val="11"/>
        <color theme="1"/>
        <rFont val="Open Sans"/>
        <family val="2"/>
      </rPr>
      <t>Màxim 3,5 punts</t>
    </r>
    <r>
      <rPr>
        <sz val="11"/>
        <color theme="1"/>
        <rFont val="Open Sans"/>
        <family val="2"/>
      </rPr>
      <t xml:space="preserve">
    Formacions de 0 a 10 hores: 0,10 punts
     Formacions de 11 a 20 hores: 0,20 punts
     Formacions de 21 a 30 hores: 0,30 punts
     Formacions de 31 a 40 hores: 0,40 punts
     Formacions de més de 40 hores: 0,50 punts</t>
    </r>
  </si>
  <si>
    <t>Només es valoren formacions que tinguin relació directa amb les funcions del lloc a proveir i realitzada en els últims 10 anys.</t>
  </si>
  <si>
    <t>* Acreditació mitjançant certificat emès per l'organisme públic o privat corresponent, amb indicació de les hores lectives. En cas que no s'especifiquin, es valorarà amb la puntuació mínima.
* De les accions formatives amb similar contingut temàtic, encara que siguin edicions diferents, es valora la que meriti més.
* No es valoren els cursos o estudis que formen part de carreres o titulacions presentades com a mèrit, ni els cursos de preparació per a l'obtenció dels certificats.</t>
  </si>
  <si>
    <r>
      <t xml:space="preserve">2.3. </t>
    </r>
    <r>
      <rPr>
        <sz val="11"/>
        <color theme="1"/>
        <rFont val="Open Sans"/>
        <family val="2"/>
      </rPr>
      <t xml:space="preserve">COMPETÈNCIES TIC  </t>
    </r>
    <r>
      <rPr>
        <b/>
        <sz val="11"/>
        <color theme="1"/>
        <rFont val="Open Sans"/>
        <family val="2"/>
      </rPr>
      <t xml:space="preserve">puntuació màxima: 1 punt
        </t>
    </r>
    <r>
      <rPr>
        <sz val="11"/>
        <color theme="1"/>
        <rFont val="Open Sans"/>
        <family val="2"/>
      </rPr>
      <t>ACTIC nivell bàsic: 0,25 punts
           ACTIC nivell mitjà: 0,50 punts
           ACTIC nivell avançat: 1 punt</t>
    </r>
  </si>
  <si>
    <r>
      <rPr>
        <b/>
        <sz val="11"/>
        <color theme="1"/>
        <rFont val="Open Sans"/>
        <family val="2"/>
      </rPr>
      <t xml:space="preserve">2.4. </t>
    </r>
    <r>
      <rPr>
        <sz val="11"/>
        <color theme="1"/>
        <rFont val="Open Sans"/>
        <family val="2"/>
      </rPr>
      <t xml:space="preserve">Altra formació relacionada amb el lloc de treball, </t>
    </r>
    <r>
      <rPr>
        <b/>
        <sz val="11"/>
        <color theme="1"/>
        <rFont val="Open Sans"/>
        <family val="2"/>
      </rPr>
      <t>màxim 0,5 punts</t>
    </r>
  </si>
  <si>
    <t>Publicacions, ponències, premis o reconeixements en l'àmbit acadèmic, projectes destacats, participació a col·legis professionals, activitats docents, etc.</t>
  </si>
  <si>
    <t>Altres</t>
  </si>
  <si>
    <t>1 PLAÇA D'ASSESSOR/A JURÍDIC</t>
  </si>
  <si>
    <t>VALORACIÓ MÈRITS PROCÉS 1 PLAÇA ASSESSOR/A JURÍDIC</t>
  </si>
  <si>
    <t>DATA MÀXIMA SERVEIS PRESTATS:  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</si>
</sst>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b/>
      <sz val="12"/>
      <color theme="1"/>
      <name val="Open Sans"/>
      <family val="2"/>
    </font>
    <font>
      <sz val="12"/>
      <color theme="1"/>
      <name val="Open Sans"/>
      <family val="2"/>
    </font>
    <font>
      <b/>
      <sz val="11"/>
      <color rgb="FFFF0000"/>
      <name val="Open Sans"/>
      <family val="2"/>
    </font>
    <font>
      <b/>
      <sz val="14"/>
      <color theme="1"/>
      <name val="Open Sans"/>
      <family val="2"/>
    </font>
    <font>
      <sz val="11"/>
      <color theme="0"/>
      <name val="Open Sans"/>
      <family val="2"/>
    </font>
    <font>
      <b/>
      <sz val="16"/>
      <color theme="0"/>
      <name val="Open Sans"/>
      <family val="2"/>
    </font>
    <font>
      <b/>
      <sz val="18"/>
      <name val="Open Sans"/>
      <family val="2"/>
    </font>
    <font>
      <b/>
      <sz val="16"/>
      <name val="Open Sans"/>
      <family val="2"/>
    </font>
    <font>
      <i/>
      <sz val="11"/>
      <color theme="1"/>
      <name val="Open Sans"/>
      <family val="2"/>
    </font>
    <font>
      <b/>
      <sz val="20"/>
      <color theme="0"/>
      <name val="Open Sans"/>
      <family val="2"/>
    </font>
    <font>
      <b/>
      <sz val="18"/>
      <color theme="0"/>
      <name val="Open Sans"/>
      <family val="2"/>
    </font>
    <font>
      <sz val="14"/>
      <color theme="1"/>
      <name val="Open Sans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6F000"/>
        <bgColor indexed="64"/>
      </patternFill>
    </fill>
    <fill>
      <patternFill patternType="solid">
        <fgColor rgb="FFD5ABFF"/>
        <bgColor indexed="64"/>
      </patternFill>
    </fill>
    <fill>
      <patternFill patternType="solid">
        <fgColor rgb="FFFFFC79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93E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theme="3"/>
      </right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 style="double">
        <color theme="3"/>
      </left>
      <right/>
      <top/>
      <bottom style="double">
        <color theme="3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theme="3"/>
      </right>
      <top/>
      <bottom/>
      <diagonal/>
    </border>
    <border>
      <left style="double">
        <color theme="3"/>
      </left>
      <right/>
      <top/>
      <bottom/>
      <diagonal/>
    </border>
    <border>
      <left/>
      <right style="double">
        <color theme="3"/>
      </right>
      <top style="double">
        <color theme="3"/>
      </top>
      <bottom/>
      <diagonal/>
    </border>
    <border>
      <left/>
      <right/>
      <top style="double">
        <color theme="3"/>
      </top>
      <bottom/>
      <diagonal/>
    </border>
    <border>
      <left style="double">
        <color theme="3"/>
      </left>
      <right/>
      <top style="double">
        <color theme="3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2" fontId="2" fillId="7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2" fillId="12" borderId="0" xfId="0" applyFont="1" applyFill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7" fillId="12" borderId="0" xfId="0" applyFont="1" applyFill="1" applyAlignment="1" applyProtection="1">
      <alignment horizontal="left" vertical="center"/>
      <protection hidden="1"/>
    </xf>
    <xf numFmtId="0" fontId="7" fillId="13" borderId="0" xfId="0" applyFont="1" applyFill="1" applyAlignment="1" applyProtection="1">
      <alignment horizontal="left" vertical="center"/>
      <protection hidden="1"/>
    </xf>
    <xf numFmtId="0" fontId="7" fillId="12" borderId="0" xfId="0" applyFont="1" applyFill="1" applyBorder="1" applyAlignment="1" applyProtection="1">
      <alignment horizontal="center" vertical="center"/>
      <protection hidden="1"/>
    </xf>
    <xf numFmtId="0" fontId="7" fillId="12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2" fontId="3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2" fontId="14" fillId="10" borderId="2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2" fontId="14" fillId="11" borderId="16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2" fontId="4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2" fillId="8" borderId="0" xfId="0" applyFont="1" applyFill="1" applyAlignment="1" applyProtection="1">
      <alignment horizontal="left" vertical="center"/>
      <protection hidden="1"/>
    </xf>
    <xf numFmtId="0" fontId="6" fillId="8" borderId="0" xfId="0" applyFont="1" applyFill="1" applyAlignment="1" applyProtection="1">
      <alignment horizontal="left" vertical="center"/>
      <protection hidden="1"/>
    </xf>
    <xf numFmtId="0" fontId="3" fillId="8" borderId="0" xfId="0" applyFont="1" applyFill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horizontal="left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1" fillId="4" borderId="0" xfId="0" applyFont="1" applyFill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2" fontId="1" fillId="3" borderId="29" xfId="0" applyNumberFormat="1" applyFont="1" applyFill="1" applyBorder="1" applyAlignment="1" applyProtection="1">
      <alignment horizontal="center" vertical="center"/>
      <protection hidden="1"/>
    </xf>
    <xf numFmtId="2" fontId="1" fillId="3" borderId="1" xfId="0" applyNumberFormat="1" applyFont="1" applyFill="1" applyBorder="1" applyAlignment="1" applyProtection="1">
      <alignment horizontal="center" vertical="center"/>
      <protection hidden="1"/>
    </xf>
    <xf numFmtId="2" fontId="1" fillId="0" borderId="0" xfId="0" applyNumberFormat="1" applyFont="1" applyFill="1" applyBorder="1" applyAlignment="1" applyProtection="1">
      <alignment vertical="top" wrapText="1"/>
      <protection hidden="1"/>
    </xf>
    <xf numFmtId="2" fontId="1" fillId="0" borderId="0" xfId="0" applyNumberFormat="1" applyFont="1" applyFill="1" applyBorder="1" applyAlignment="1" applyProtection="1">
      <alignment horizontal="left" vertical="top" wrapText="1"/>
      <protection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1" fillId="5" borderId="4" xfId="0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Fill="1" applyBorder="1" applyAlignment="1" applyProtection="1">
      <alignment horizontal="center" vertical="center"/>
      <protection hidden="1"/>
    </xf>
    <xf numFmtId="2" fontId="2" fillId="6" borderId="16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2" fontId="11" fillId="0" borderId="0" xfId="0" applyNumberFormat="1" applyFont="1" applyFill="1" applyBorder="1" applyAlignment="1" applyProtection="1">
      <alignment vertical="top" wrapText="1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6" fillId="8" borderId="0" xfId="0" applyFont="1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vertical="center"/>
      <protection hidden="1"/>
    </xf>
    <xf numFmtId="2" fontId="6" fillId="8" borderId="0" xfId="0" applyNumberFormat="1" applyFont="1" applyFill="1" applyAlignment="1" applyProtection="1">
      <alignment horizontal="center" vertical="center"/>
      <protection hidden="1"/>
    </xf>
    <xf numFmtId="0" fontId="2" fillId="9" borderId="0" xfId="0" applyFont="1" applyFill="1" applyAlignment="1" applyProtection="1">
      <alignment horizontal="left" vertical="center"/>
      <protection hidden="1"/>
    </xf>
    <xf numFmtId="0" fontId="6" fillId="9" borderId="0" xfId="0" applyFont="1" applyFill="1" applyAlignment="1" applyProtection="1">
      <alignment horizontal="left" vertical="center"/>
      <protection hidden="1"/>
    </xf>
    <xf numFmtId="0" fontId="1" fillId="9" borderId="0" xfId="0" applyFont="1" applyFill="1" applyAlignment="1" applyProtection="1">
      <alignment horizontal="center" vertical="center"/>
      <protection hidden="1"/>
    </xf>
    <xf numFmtId="0" fontId="3" fillId="9" borderId="0" xfId="0" applyFont="1" applyFill="1" applyAlignment="1" applyProtection="1">
      <alignment horizontal="center" vertical="center"/>
      <protection hidden="1"/>
    </xf>
    <xf numFmtId="0" fontId="1" fillId="9" borderId="0" xfId="0" applyFont="1" applyFill="1" applyAlignment="1" applyProtection="1">
      <alignment horizontal="left" vertical="center"/>
      <protection hidden="1"/>
    </xf>
    <xf numFmtId="0" fontId="2" fillId="11" borderId="0" xfId="0" applyFont="1" applyFill="1" applyAlignment="1" applyProtection="1">
      <alignment horizontal="left" vertical="center"/>
      <protection hidden="1"/>
    </xf>
    <xf numFmtId="0" fontId="1" fillId="11" borderId="0" xfId="0" applyFont="1" applyFill="1" applyAlignment="1" applyProtection="1">
      <alignment horizontal="center" vertical="center"/>
      <protection hidden="1"/>
    </xf>
    <xf numFmtId="0" fontId="2" fillId="11" borderId="0" xfId="0" applyFont="1" applyFill="1" applyAlignment="1" applyProtection="1">
      <alignment horizontal="center" vertical="center"/>
      <protection hidden="1"/>
    </xf>
    <xf numFmtId="0" fontId="1" fillId="11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2" fillId="11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left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2" fontId="1" fillId="0" borderId="0" xfId="0" applyNumberFormat="1" applyFont="1" applyAlignment="1" applyProtection="1">
      <alignment horizontal="center" vertical="center"/>
      <protection hidden="1"/>
    </xf>
    <xf numFmtId="2" fontId="2" fillId="11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14" fillId="9" borderId="0" xfId="0" applyFont="1" applyFill="1" applyAlignment="1" applyProtection="1">
      <alignment horizontal="center" vertical="center"/>
      <protection hidden="1"/>
    </xf>
    <xf numFmtId="2" fontId="6" fillId="9" borderId="0" xfId="0" applyNumberFormat="1" applyFont="1" applyFill="1" applyAlignment="1" applyProtection="1">
      <alignment horizontal="center" vertical="center"/>
      <protection hidden="1"/>
    </xf>
    <xf numFmtId="0" fontId="2" fillId="9" borderId="0" xfId="0" applyFont="1" applyFill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left" vertical="center"/>
      <protection hidden="1"/>
    </xf>
    <xf numFmtId="0" fontId="1" fillId="0" borderId="5" xfId="0" applyFont="1" applyFill="1" applyBorder="1" applyAlignment="1" applyProtection="1">
      <alignment horizontal="left" vertical="center"/>
      <protection hidden="1"/>
    </xf>
    <xf numFmtId="0" fontId="1" fillId="0" borderId="5" xfId="0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0" fontId="1" fillId="0" borderId="11" xfId="0" applyFont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1" fillId="0" borderId="7" xfId="0" applyFont="1" applyBorder="1" applyAlignment="1" applyProtection="1">
      <alignment horizontal="left" vertical="center"/>
      <protection hidden="1"/>
    </xf>
    <xf numFmtId="0" fontId="2" fillId="0" borderId="7" xfId="0" applyFont="1" applyFill="1" applyBorder="1" applyAlignment="1" applyProtection="1">
      <alignment horizontal="right" vertical="center"/>
      <protection hidden="1"/>
    </xf>
    <xf numFmtId="2" fontId="4" fillId="0" borderId="7" xfId="0" applyNumberFormat="1" applyFont="1" applyFill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1" fillId="0" borderId="7" xfId="0" applyFont="1" applyFill="1" applyBorder="1" applyAlignment="1" applyProtection="1">
      <alignment vertical="center"/>
      <protection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0" fillId="0" borderId="7" xfId="0" applyFont="1" applyFill="1" applyBorder="1" applyAlignment="1" applyProtection="1">
      <alignment horizontal="center" vertical="center"/>
      <protection hidden="1"/>
    </xf>
    <xf numFmtId="0" fontId="2" fillId="0" borderId="7" xfId="0" applyFont="1" applyFill="1" applyBorder="1" applyAlignment="1" applyProtection="1">
      <alignment vertical="center"/>
      <protection hidden="1"/>
    </xf>
    <xf numFmtId="0" fontId="1" fillId="0" borderId="6" xfId="0" applyFont="1" applyBorder="1" applyAlignment="1" applyProtection="1">
      <alignment horizontal="left" vertical="center"/>
      <protection hidden="1"/>
    </xf>
    <xf numFmtId="0" fontId="2" fillId="15" borderId="12" xfId="0" applyFont="1" applyFill="1" applyBorder="1" applyAlignment="1" applyProtection="1">
      <alignment horizontal="left" vertical="center"/>
      <protection hidden="1"/>
    </xf>
    <xf numFmtId="0" fontId="2" fillId="15" borderId="5" xfId="0" applyFont="1" applyFill="1" applyBorder="1" applyAlignment="1" applyProtection="1">
      <alignment horizontal="left" vertical="center"/>
      <protection hidden="1"/>
    </xf>
    <xf numFmtId="0" fontId="2" fillId="15" borderId="11" xfId="0" applyFont="1" applyFill="1" applyBorder="1" applyAlignment="1" applyProtection="1">
      <alignment horizontal="left" vertical="center"/>
      <protection hidden="1"/>
    </xf>
    <xf numFmtId="0" fontId="1" fillId="14" borderId="12" xfId="0" applyFont="1" applyFill="1" applyBorder="1" applyAlignment="1" applyProtection="1">
      <alignment horizontal="left" vertical="center" wrapText="1"/>
      <protection hidden="1"/>
    </xf>
    <xf numFmtId="0" fontId="1" fillId="14" borderId="5" xfId="0" applyFont="1" applyFill="1" applyBorder="1" applyAlignment="1" applyProtection="1">
      <alignment horizontal="left" vertical="center" wrapText="1"/>
      <protection hidden="1"/>
    </xf>
    <xf numFmtId="0" fontId="1" fillId="14" borderId="11" xfId="0" applyFont="1" applyFill="1" applyBorder="1" applyAlignment="1" applyProtection="1">
      <alignment horizontal="left" vertical="center" wrapText="1"/>
      <protection hidden="1"/>
    </xf>
    <xf numFmtId="0" fontId="1" fillId="14" borderId="10" xfId="0" applyFont="1" applyFill="1" applyBorder="1" applyAlignment="1" applyProtection="1">
      <alignment horizontal="left" vertical="center" wrapText="1"/>
      <protection hidden="1"/>
    </xf>
    <xf numFmtId="0" fontId="1" fillId="14" borderId="0" xfId="0" applyFont="1" applyFill="1" applyBorder="1" applyAlignment="1" applyProtection="1">
      <alignment horizontal="left" vertical="center" wrapText="1"/>
      <protection hidden="1"/>
    </xf>
    <xf numFmtId="0" fontId="1" fillId="14" borderId="9" xfId="0" applyFont="1" applyFill="1" applyBorder="1" applyAlignment="1" applyProtection="1">
      <alignment horizontal="left" vertical="center" wrapText="1"/>
      <protection hidden="1"/>
    </xf>
    <xf numFmtId="0" fontId="1" fillId="14" borderId="8" xfId="0" applyFont="1" applyFill="1" applyBorder="1" applyAlignment="1" applyProtection="1">
      <alignment horizontal="left" vertical="center" wrapText="1"/>
      <protection hidden="1"/>
    </xf>
    <xf numFmtId="0" fontId="1" fillId="14" borderId="7" xfId="0" applyFont="1" applyFill="1" applyBorder="1" applyAlignment="1" applyProtection="1">
      <alignment horizontal="left" vertical="center" wrapText="1"/>
      <protection hidden="1"/>
    </xf>
    <xf numFmtId="0" fontId="1" fillId="14" borderId="6" xfId="0" applyFont="1" applyFill="1" applyBorder="1" applyAlignment="1" applyProtection="1">
      <alignment horizontal="left" vertical="center" wrapText="1"/>
      <protection hidden="1"/>
    </xf>
    <xf numFmtId="2" fontId="1" fillId="14" borderId="12" xfId="0" applyNumberFormat="1" applyFont="1" applyFill="1" applyBorder="1" applyAlignment="1" applyProtection="1">
      <alignment horizontal="left" vertical="top" wrapText="1"/>
      <protection hidden="1"/>
    </xf>
    <xf numFmtId="2" fontId="1" fillId="14" borderId="5" xfId="0" applyNumberFormat="1" applyFont="1" applyFill="1" applyBorder="1" applyAlignment="1" applyProtection="1">
      <alignment horizontal="left" vertical="top" wrapText="1"/>
      <protection hidden="1"/>
    </xf>
    <xf numFmtId="2" fontId="1" fillId="14" borderId="11" xfId="0" applyNumberFormat="1" applyFont="1" applyFill="1" applyBorder="1" applyAlignment="1" applyProtection="1">
      <alignment horizontal="left" vertical="top" wrapText="1"/>
      <protection hidden="1"/>
    </xf>
    <xf numFmtId="2" fontId="1" fillId="14" borderId="10" xfId="0" applyNumberFormat="1" applyFont="1" applyFill="1" applyBorder="1" applyAlignment="1" applyProtection="1">
      <alignment horizontal="left" vertical="top" wrapText="1"/>
      <protection hidden="1"/>
    </xf>
    <xf numFmtId="2" fontId="1" fillId="14" borderId="0" xfId="0" applyNumberFormat="1" applyFont="1" applyFill="1" applyBorder="1" applyAlignment="1" applyProtection="1">
      <alignment horizontal="left" vertical="top" wrapText="1"/>
      <protection hidden="1"/>
    </xf>
    <xf numFmtId="2" fontId="1" fillId="14" borderId="9" xfId="0" applyNumberFormat="1" applyFont="1" applyFill="1" applyBorder="1" applyAlignment="1" applyProtection="1">
      <alignment horizontal="left" vertical="top" wrapText="1"/>
      <protection hidden="1"/>
    </xf>
    <xf numFmtId="2" fontId="1" fillId="14" borderId="8" xfId="0" applyNumberFormat="1" applyFont="1" applyFill="1" applyBorder="1" applyAlignment="1" applyProtection="1">
      <alignment horizontal="left" vertical="top" wrapText="1"/>
      <protection hidden="1"/>
    </xf>
    <xf numFmtId="2" fontId="1" fillId="14" borderId="7" xfId="0" applyNumberFormat="1" applyFont="1" applyFill="1" applyBorder="1" applyAlignment="1" applyProtection="1">
      <alignment horizontal="left" vertical="top" wrapText="1"/>
      <protection hidden="1"/>
    </xf>
    <xf numFmtId="2" fontId="1" fillId="14" borderId="6" xfId="0" applyNumberFormat="1" applyFont="1" applyFill="1" applyBorder="1" applyAlignment="1" applyProtection="1">
      <alignment horizontal="left" vertical="top" wrapText="1"/>
      <protection hidden="1"/>
    </xf>
    <xf numFmtId="2" fontId="11" fillId="0" borderId="0" xfId="0" applyNumberFormat="1" applyFont="1" applyFill="1" applyBorder="1" applyAlignment="1" applyProtection="1">
      <alignment horizontal="left" vertical="top" wrapText="1"/>
      <protection hidden="1"/>
    </xf>
    <xf numFmtId="2" fontId="11" fillId="3" borderId="0" xfId="0" applyNumberFormat="1" applyFont="1" applyFill="1" applyBorder="1" applyAlignment="1" applyProtection="1">
      <alignment horizontal="left" vertical="top" wrapText="1"/>
      <protection hidden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2" fontId="13" fillId="12" borderId="18" xfId="0" applyNumberFormat="1" applyFont="1" applyFill="1" applyBorder="1" applyAlignment="1" applyProtection="1">
      <alignment horizontal="center" vertical="center"/>
      <protection hidden="1"/>
    </xf>
    <xf numFmtId="0" fontId="13" fillId="12" borderId="0" xfId="0" applyFont="1" applyFill="1" applyBorder="1" applyAlignment="1" applyProtection="1">
      <alignment horizontal="center" vertical="center"/>
      <protection hidden="1"/>
    </xf>
    <xf numFmtId="0" fontId="13" fillId="12" borderId="17" xfId="0" applyFont="1" applyFill="1" applyBorder="1" applyAlignment="1" applyProtection="1">
      <alignment horizontal="center" vertical="center"/>
      <protection hidden="1"/>
    </xf>
    <xf numFmtId="0" fontId="13" fillId="12" borderId="15" xfId="0" applyFont="1" applyFill="1" applyBorder="1" applyAlignment="1" applyProtection="1">
      <alignment horizontal="center" vertical="center"/>
      <protection hidden="1"/>
    </xf>
    <xf numFmtId="0" fontId="13" fillId="12" borderId="14" xfId="0" applyFont="1" applyFill="1" applyBorder="1" applyAlignment="1" applyProtection="1">
      <alignment horizontal="center" vertical="center"/>
      <protection hidden="1"/>
    </xf>
    <xf numFmtId="0" fontId="13" fillId="12" borderId="13" xfId="0" applyFont="1" applyFill="1" applyBorder="1" applyAlignment="1" applyProtection="1">
      <alignment horizontal="center" vertical="center"/>
      <protection hidden="1"/>
    </xf>
    <xf numFmtId="0" fontId="13" fillId="13" borderId="25" xfId="0" applyFont="1" applyFill="1" applyBorder="1" applyAlignment="1" applyProtection="1">
      <alignment horizontal="center" vertical="center"/>
      <protection hidden="1"/>
    </xf>
    <xf numFmtId="0" fontId="13" fillId="13" borderId="26" xfId="0" applyFont="1" applyFill="1" applyBorder="1" applyAlignment="1" applyProtection="1">
      <alignment horizontal="center" vertical="center"/>
      <protection hidden="1"/>
    </xf>
    <xf numFmtId="0" fontId="13" fillId="13" borderId="27" xfId="0" applyFont="1" applyFill="1" applyBorder="1" applyAlignment="1" applyProtection="1">
      <alignment horizontal="center" vertical="center"/>
      <protection hidden="1"/>
    </xf>
    <xf numFmtId="0" fontId="3" fillId="10" borderId="28" xfId="0" applyFont="1" applyFill="1" applyBorder="1" applyAlignment="1" applyProtection="1">
      <alignment horizontal="right" vertical="center"/>
      <protection hidden="1"/>
    </xf>
    <xf numFmtId="0" fontId="3" fillId="10" borderId="0" xfId="0" applyFont="1" applyFill="1" applyBorder="1" applyAlignment="1" applyProtection="1">
      <alignment horizontal="right" vertical="center"/>
      <protection hidden="1"/>
    </xf>
    <xf numFmtId="0" fontId="3" fillId="11" borderId="23" xfId="0" applyFont="1" applyFill="1" applyBorder="1" applyAlignment="1" applyProtection="1">
      <alignment horizontal="right" vertical="center"/>
      <protection hidden="1"/>
    </xf>
    <xf numFmtId="0" fontId="3" fillId="11" borderId="24" xfId="0" applyFont="1" applyFill="1" applyBorder="1" applyAlignment="1" applyProtection="1">
      <alignment horizontal="right"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8" fillId="12" borderId="21" xfId="0" applyFont="1" applyFill="1" applyBorder="1" applyAlignment="1" applyProtection="1">
      <alignment horizontal="center" vertical="center" wrapText="1"/>
      <protection hidden="1"/>
    </xf>
    <xf numFmtId="0" fontId="8" fillId="12" borderId="20" xfId="0" applyFont="1" applyFill="1" applyBorder="1" applyAlignment="1" applyProtection="1">
      <alignment horizontal="center" vertical="center" wrapText="1"/>
      <protection hidden="1"/>
    </xf>
    <xf numFmtId="0" fontId="8" fillId="12" borderId="19" xfId="0" applyFont="1" applyFill="1" applyBorder="1" applyAlignment="1" applyProtection="1">
      <alignment horizontal="center" vertical="center" wrapText="1"/>
      <protection hidden="1"/>
    </xf>
    <xf numFmtId="0" fontId="8" fillId="12" borderId="18" xfId="0" applyFont="1" applyFill="1" applyBorder="1" applyAlignment="1" applyProtection="1">
      <alignment horizontal="center" vertical="center" wrapText="1"/>
      <protection hidden="1"/>
    </xf>
    <xf numFmtId="0" fontId="8" fillId="12" borderId="0" xfId="0" applyFont="1" applyFill="1" applyBorder="1" applyAlignment="1" applyProtection="1">
      <alignment horizontal="center" vertical="center" wrapText="1"/>
      <protection hidden="1"/>
    </xf>
    <xf numFmtId="0" fontId="8" fillId="12" borderId="1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14" borderId="1" xfId="0" applyFont="1" applyFill="1" applyBorder="1" applyAlignment="1" applyProtection="1">
      <alignment horizontal="left" vertical="center"/>
      <protection hidden="1"/>
    </xf>
    <xf numFmtId="0" fontId="2" fillId="15" borderId="1" xfId="0" applyFont="1" applyFill="1" applyBorder="1" applyAlignment="1" applyProtection="1">
      <alignment horizontal="left" vertical="center"/>
      <protection hidden="1"/>
    </xf>
    <xf numFmtId="0" fontId="2" fillId="14" borderId="12" xfId="0" applyFont="1" applyFill="1" applyBorder="1" applyAlignment="1" applyProtection="1">
      <alignment horizontal="left" vertical="center" wrapText="1"/>
      <protection hidden="1"/>
    </xf>
    <xf numFmtId="0" fontId="2" fillId="14" borderId="5" xfId="0" applyFont="1" applyFill="1" applyBorder="1" applyAlignment="1" applyProtection="1">
      <alignment horizontal="left" vertical="center"/>
      <protection hidden="1"/>
    </xf>
    <xf numFmtId="0" fontId="2" fillId="14" borderId="11" xfId="0" applyFont="1" applyFill="1" applyBorder="1" applyAlignment="1" applyProtection="1">
      <alignment horizontal="left" vertical="center"/>
      <protection hidden="1"/>
    </xf>
    <xf numFmtId="0" fontId="2" fillId="14" borderId="10" xfId="0" applyFont="1" applyFill="1" applyBorder="1" applyAlignment="1" applyProtection="1">
      <alignment horizontal="left" vertical="center"/>
      <protection hidden="1"/>
    </xf>
    <xf numFmtId="0" fontId="2" fillId="14" borderId="0" xfId="0" applyFont="1" applyFill="1" applyBorder="1" applyAlignment="1" applyProtection="1">
      <alignment horizontal="left" vertical="center"/>
      <protection hidden="1"/>
    </xf>
    <xf numFmtId="0" fontId="2" fillId="14" borderId="9" xfId="0" applyFont="1" applyFill="1" applyBorder="1" applyAlignment="1" applyProtection="1">
      <alignment horizontal="left" vertical="center"/>
      <protection hidden="1"/>
    </xf>
    <xf numFmtId="0" fontId="2" fillId="14" borderId="8" xfId="0" applyFont="1" applyFill="1" applyBorder="1" applyAlignment="1" applyProtection="1">
      <alignment horizontal="left" vertical="center"/>
      <protection hidden="1"/>
    </xf>
    <xf numFmtId="0" fontId="2" fillId="14" borderId="7" xfId="0" applyFont="1" applyFill="1" applyBorder="1" applyAlignment="1" applyProtection="1">
      <alignment horizontal="left" vertical="center"/>
      <protection hidden="1"/>
    </xf>
    <xf numFmtId="0" fontId="2" fillId="14" borderId="6" xfId="0" applyFont="1" applyFill="1" applyBorder="1" applyAlignment="1" applyProtection="1">
      <alignment horizontal="left" vertical="center"/>
      <protection hidden="1"/>
    </xf>
    <xf numFmtId="0" fontId="1" fillId="14" borderId="12" xfId="0" applyFont="1" applyFill="1" applyBorder="1" applyAlignment="1" applyProtection="1">
      <alignment horizontal="left" vertical="center"/>
      <protection hidden="1"/>
    </xf>
    <xf numFmtId="0" fontId="1" fillId="14" borderId="5" xfId="0" applyFont="1" applyFill="1" applyBorder="1" applyAlignment="1" applyProtection="1">
      <alignment horizontal="left" vertical="center"/>
      <protection hidden="1"/>
    </xf>
    <xf numFmtId="0" fontId="1" fillId="14" borderId="11" xfId="0" applyFont="1" applyFill="1" applyBorder="1" applyAlignment="1" applyProtection="1">
      <alignment horizontal="left" vertical="center"/>
      <protection hidden="1"/>
    </xf>
    <xf numFmtId="0" fontId="1" fillId="14" borderId="8" xfId="0" applyFont="1" applyFill="1" applyBorder="1" applyAlignment="1" applyProtection="1">
      <alignment horizontal="left" vertical="center"/>
      <protection hidden="1"/>
    </xf>
    <xf numFmtId="0" fontId="1" fillId="14" borderId="7" xfId="0" applyFont="1" applyFill="1" applyBorder="1" applyAlignment="1" applyProtection="1">
      <alignment horizontal="left" vertical="center"/>
      <protection hidden="1"/>
    </xf>
    <xf numFmtId="0" fontId="1" fillId="14" borderId="6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30" xfId="0" applyFont="1" applyFill="1" applyBorder="1" applyAlignment="1" applyProtection="1">
      <alignment horizontal="left" vertical="center"/>
      <protection hidden="1"/>
    </xf>
    <xf numFmtId="0" fontId="2" fillId="2" borderId="3" xfId="0" applyFon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1FF"/>
      <color rgb="FFFF93E3"/>
      <color rgb="FF000000"/>
      <color rgb="FFFF7979"/>
      <color rgb="FFFFB953"/>
      <color rgb="FFE4C9FF"/>
      <color rgb="FFFFA7A7"/>
      <color rgb="FFA20000"/>
      <color rgb="FFFF79DC"/>
      <color rgb="FFB48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C169"/>
  <sheetViews>
    <sheetView showGridLines="0" tabSelected="1" zoomScale="80" zoomScaleNormal="80" workbookViewId="0">
      <selection activeCell="I22" sqref="I22"/>
    </sheetView>
  </sheetViews>
  <sheetFormatPr baseColWidth="10" defaultColWidth="0" defaultRowHeight="16.5" zeroHeight="1" x14ac:dyDescent="0.25"/>
  <cols>
    <col min="1" max="1" width="7.7109375" style="10" customWidth="1"/>
    <col min="2" max="2" width="14.28515625" style="10" customWidth="1"/>
    <col min="3" max="3" width="34.5703125" style="10" customWidth="1"/>
    <col min="4" max="4" width="26.85546875" style="11" customWidth="1"/>
    <col min="5" max="5" width="33.28515625" style="11" customWidth="1"/>
    <col min="6" max="6" width="18" style="11" customWidth="1"/>
    <col min="7" max="7" width="16.140625" style="11" customWidth="1"/>
    <col min="8" max="8" width="16.140625" style="12" hidden="1" customWidth="1"/>
    <col min="9" max="9" width="13.5703125" style="11" bestFit="1" customWidth="1"/>
    <col min="10" max="10" width="11.42578125" style="11" customWidth="1"/>
    <col min="11" max="11" width="12.42578125" style="10" customWidth="1"/>
    <col min="12" max="12" width="6.28515625" style="10" customWidth="1"/>
    <col min="13" max="13" width="15.28515625" style="10" customWidth="1"/>
    <col min="14" max="14" width="17" style="10" customWidth="1"/>
    <col min="15" max="16" width="16.7109375" style="10" customWidth="1"/>
    <col min="17" max="17" width="14" style="10" customWidth="1"/>
    <col min="18" max="18" width="11.42578125" style="10" customWidth="1"/>
    <col min="19" max="29" width="0" style="10" hidden="1" customWidth="1"/>
    <col min="30" max="16384" width="11.42578125" style="10" hidden="1"/>
  </cols>
  <sheetData>
    <row r="1" spans="1:17" ht="10.5" customHeight="1" x14ac:dyDescent="0.25">
      <c r="B1" s="13"/>
      <c r="C1" s="13"/>
      <c r="D1" s="14"/>
      <c r="E1" s="14"/>
      <c r="F1" s="14"/>
      <c r="G1" s="14"/>
      <c r="H1" s="14"/>
      <c r="I1" s="14"/>
      <c r="J1" s="14"/>
      <c r="K1" s="13"/>
    </row>
    <row r="2" spans="1:17" ht="10.5" customHeight="1" x14ac:dyDescent="0.25">
      <c r="B2" s="13"/>
      <c r="C2" s="13"/>
      <c r="D2" s="14"/>
      <c r="E2" s="14"/>
      <c r="F2" s="14"/>
      <c r="G2" s="14"/>
      <c r="H2" s="14"/>
      <c r="I2" s="14"/>
      <c r="J2" s="14"/>
      <c r="K2" s="13"/>
    </row>
    <row r="3" spans="1:17" ht="29.25" customHeight="1" x14ac:dyDescent="0.25">
      <c r="A3" s="15"/>
      <c r="B3" s="6" t="s">
        <v>75</v>
      </c>
      <c r="C3" s="16"/>
      <c r="D3" s="17"/>
      <c r="E3" s="17"/>
      <c r="F3" s="17"/>
      <c r="G3" s="17"/>
      <c r="H3" s="17"/>
      <c r="I3" s="17"/>
      <c r="J3" s="17"/>
      <c r="K3" s="18"/>
      <c r="L3" s="15"/>
      <c r="M3" s="15"/>
      <c r="N3" s="15"/>
      <c r="O3" s="15"/>
      <c r="P3" s="15"/>
      <c r="Q3" s="15"/>
    </row>
    <row r="4" spans="1:17" ht="10.5" customHeight="1" x14ac:dyDescent="0.25">
      <c r="B4" s="13"/>
      <c r="C4" s="13"/>
      <c r="D4" s="14"/>
      <c r="E4" s="14"/>
      <c r="F4" s="14"/>
      <c r="G4" s="14"/>
      <c r="H4" s="14"/>
      <c r="I4" s="14"/>
      <c r="J4" s="14"/>
      <c r="K4" s="13"/>
    </row>
    <row r="5" spans="1:17" ht="10.5" customHeight="1" x14ac:dyDescent="0.25">
      <c r="A5" s="88"/>
      <c r="B5" s="89"/>
      <c r="C5" s="89"/>
      <c r="D5" s="90"/>
      <c r="E5" s="90"/>
      <c r="F5" s="90"/>
      <c r="G5" s="90"/>
      <c r="H5" s="90"/>
      <c r="I5" s="90"/>
      <c r="J5" s="90"/>
      <c r="K5" s="89"/>
      <c r="L5" s="91"/>
      <c r="M5" s="91"/>
      <c r="N5" s="91"/>
      <c r="O5" s="91"/>
      <c r="P5" s="91"/>
      <c r="Q5" s="92"/>
    </row>
    <row r="6" spans="1:17" ht="10.5" customHeight="1" x14ac:dyDescent="0.25">
      <c r="A6" s="93"/>
      <c r="B6" s="13"/>
      <c r="C6" s="13"/>
      <c r="D6" s="14"/>
      <c r="E6" s="14"/>
      <c r="F6" s="14"/>
      <c r="G6" s="14"/>
      <c r="H6" s="14"/>
      <c r="I6" s="14"/>
      <c r="J6" s="14"/>
      <c r="K6" s="13"/>
      <c r="L6" s="94"/>
      <c r="M6" s="94"/>
      <c r="N6" s="94"/>
      <c r="O6" s="94"/>
      <c r="P6" s="94"/>
      <c r="Q6" s="95"/>
    </row>
    <row r="7" spans="1:17" ht="10.5" customHeight="1" x14ac:dyDescent="0.25">
      <c r="A7" s="93"/>
      <c r="B7" s="13"/>
      <c r="C7" s="13"/>
      <c r="D7" s="14"/>
      <c r="E7" s="14"/>
      <c r="F7" s="14"/>
      <c r="G7" s="14"/>
      <c r="H7" s="14"/>
      <c r="I7" s="14"/>
      <c r="J7" s="14"/>
      <c r="K7" s="13"/>
      <c r="L7" s="94"/>
      <c r="M7" s="94"/>
      <c r="N7" s="94"/>
      <c r="O7" s="94"/>
      <c r="P7" s="94"/>
      <c r="Q7" s="95"/>
    </row>
    <row r="8" spans="1:17" ht="20.100000000000001" customHeight="1" x14ac:dyDescent="0.25">
      <c r="A8" s="93"/>
      <c r="B8" s="13"/>
      <c r="C8" s="133" t="s">
        <v>17</v>
      </c>
      <c r="D8" s="133"/>
      <c r="E8" s="134" t="s">
        <v>74</v>
      </c>
      <c r="F8" s="134"/>
      <c r="G8" s="134"/>
      <c r="H8" s="14"/>
      <c r="I8" s="14"/>
      <c r="J8" s="14"/>
      <c r="K8" s="13"/>
      <c r="L8" s="94"/>
      <c r="M8" s="94"/>
      <c r="N8" s="94"/>
      <c r="O8" s="94"/>
      <c r="P8" s="94"/>
      <c r="Q8" s="95"/>
    </row>
    <row r="9" spans="1:17" ht="20.100000000000001" customHeight="1" x14ac:dyDescent="0.25">
      <c r="A9" s="93"/>
      <c r="B9" s="13"/>
      <c r="C9" s="137" t="s">
        <v>18</v>
      </c>
      <c r="D9" s="138"/>
      <c r="E9" s="135" t="s">
        <v>30</v>
      </c>
      <c r="F9" s="135"/>
      <c r="G9" s="135"/>
      <c r="H9" s="14"/>
      <c r="I9" s="14"/>
      <c r="J9" s="14"/>
      <c r="K9" s="13"/>
      <c r="L9" s="94"/>
      <c r="M9" s="94"/>
      <c r="N9" s="94"/>
      <c r="O9" s="94"/>
      <c r="P9" s="94"/>
      <c r="Q9" s="95"/>
    </row>
    <row r="10" spans="1:17" ht="20.100000000000001" customHeight="1" x14ac:dyDescent="0.25">
      <c r="A10" s="93"/>
      <c r="B10" s="13"/>
      <c r="C10" s="139" t="s">
        <v>19</v>
      </c>
      <c r="D10" s="139"/>
      <c r="E10" s="136"/>
      <c r="F10" s="136"/>
      <c r="G10" s="136"/>
      <c r="H10" s="14"/>
      <c r="I10" s="14"/>
      <c r="J10" s="14"/>
      <c r="K10" s="13"/>
      <c r="L10" s="94"/>
      <c r="M10" s="94"/>
      <c r="N10" s="94"/>
      <c r="O10" s="94"/>
      <c r="P10" s="94"/>
      <c r="Q10" s="95"/>
    </row>
    <row r="11" spans="1:17" ht="20.100000000000001" customHeight="1" x14ac:dyDescent="0.25">
      <c r="A11" s="93"/>
      <c r="B11" s="13"/>
      <c r="C11" s="139" t="s">
        <v>20</v>
      </c>
      <c r="D11" s="139"/>
      <c r="E11" s="136"/>
      <c r="F11" s="136"/>
      <c r="G11" s="136"/>
      <c r="H11" s="14"/>
      <c r="I11" s="14"/>
      <c r="J11" s="14"/>
      <c r="K11" s="13"/>
      <c r="L11" s="94"/>
      <c r="M11" s="94"/>
      <c r="N11" s="94"/>
      <c r="O11" s="94"/>
      <c r="P11" s="94"/>
      <c r="Q11" s="95"/>
    </row>
    <row r="12" spans="1:17" ht="10.5" customHeight="1" x14ac:dyDescent="0.25">
      <c r="A12" s="93"/>
      <c r="B12" s="13"/>
      <c r="C12" s="13"/>
      <c r="D12" s="14"/>
      <c r="E12" s="14"/>
      <c r="F12" s="14"/>
      <c r="G12" s="14"/>
      <c r="H12" s="14"/>
      <c r="I12" s="14"/>
      <c r="J12" s="14"/>
      <c r="K12" s="13"/>
      <c r="L12" s="94"/>
      <c r="M12" s="94"/>
      <c r="N12" s="94"/>
      <c r="O12" s="94"/>
      <c r="P12" s="94"/>
      <c r="Q12" s="95"/>
    </row>
    <row r="13" spans="1:17" ht="10.5" customHeight="1" x14ac:dyDescent="0.25">
      <c r="A13" s="93"/>
      <c r="B13" s="13"/>
      <c r="C13" s="13"/>
      <c r="D13" s="14"/>
      <c r="E13" s="14"/>
      <c r="F13" s="14"/>
      <c r="G13" s="14"/>
      <c r="H13" s="14"/>
      <c r="I13" s="14"/>
      <c r="J13" s="14"/>
      <c r="K13" s="13"/>
      <c r="L13" s="94"/>
      <c r="M13" s="94"/>
      <c r="N13" s="94"/>
      <c r="O13" s="94"/>
      <c r="P13" s="94"/>
      <c r="Q13" s="95"/>
    </row>
    <row r="14" spans="1:17" ht="9.75" customHeight="1" thickBot="1" x14ac:dyDescent="0.3">
      <c r="A14" s="93"/>
      <c r="B14" s="13"/>
      <c r="C14" s="13"/>
      <c r="D14" s="14"/>
      <c r="E14" s="14"/>
      <c r="F14" s="14"/>
      <c r="G14" s="14"/>
      <c r="H14" s="14"/>
      <c r="I14" s="14"/>
      <c r="J14" s="14"/>
      <c r="K14" s="13"/>
      <c r="L14" s="94"/>
      <c r="M14" s="94"/>
      <c r="N14" s="13"/>
      <c r="O14" s="13"/>
      <c r="P14" s="14"/>
      <c r="Q14" s="95"/>
    </row>
    <row r="15" spans="1:17" ht="29.25" customHeight="1" thickTop="1" thickBot="1" x14ac:dyDescent="0.3">
      <c r="A15" s="93"/>
      <c r="B15" s="13"/>
      <c r="C15" s="153"/>
      <c r="D15" s="153"/>
      <c r="E15" s="153"/>
      <c r="F15" s="20"/>
      <c r="G15" s="21"/>
      <c r="H15" s="21"/>
      <c r="I15" s="21"/>
      <c r="J15" s="21"/>
      <c r="K15" s="154" t="s">
        <v>59</v>
      </c>
      <c r="L15" s="155"/>
      <c r="M15" s="155"/>
      <c r="N15" s="156"/>
      <c r="O15" s="13"/>
      <c r="P15" s="14"/>
      <c r="Q15" s="95"/>
    </row>
    <row r="16" spans="1:17" ht="25.5" customHeight="1" x14ac:dyDescent="0.25">
      <c r="A16" s="93"/>
      <c r="B16" s="13"/>
      <c r="C16" s="146" t="s">
        <v>16</v>
      </c>
      <c r="D16" s="147"/>
      <c r="E16" s="148"/>
      <c r="F16" s="22"/>
      <c r="G16" s="23"/>
      <c r="H16" s="24"/>
      <c r="I16" s="25"/>
      <c r="J16" s="14"/>
      <c r="K16" s="157"/>
      <c r="L16" s="158"/>
      <c r="M16" s="158"/>
      <c r="N16" s="159"/>
      <c r="O16" s="13"/>
      <c r="P16" s="13"/>
      <c r="Q16" s="95"/>
    </row>
    <row r="17" spans="1:18" ht="23.25" customHeight="1" x14ac:dyDescent="0.25">
      <c r="A17" s="93"/>
      <c r="B17" s="94"/>
      <c r="C17" s="149" t="s">
        <v>55</v>
      </c>
      <c r="D17" s="150"/>
      <c r="E17" s="26">
        <f>E70</f>
        <v>0</v>
      </c>
      <c r="F17" s="27"/>
      <c r="G17" s="28"/>
      <c r="H17" s="14"/>
      <c r="I17" s="14"/>
      <c r="J17" s="96"/>
      <c r="K17" s="140">
        <f>E17+E18</f>
        <v>0</v>
      </c>
      <c r="L17" s="141"/>
      <c r="M17" s="141"/>
      <c r="N17" s="142"/>
      <c r="O17" s="24"/>
      <c r="P17" s="14"/>
      <c r="Q17" s="95"/>
    </row>
    <row r="18" spans="1:18" ht="23.25" customHeight="1" thickBot="1" x14ac:dyDescent="0.3">
      <c r="A18" s="93"/>
      <c r="B18" s="94"/>
      <c r="C18" s="151" t="s">
        <v>56</v>
      </c>
      <c r="D18" s="152"/>
      <c r="E18" s="29">
        <f>E167</f>
        <v>0</v>
      </c>
      <c r="F18" s="27"/>
      <c r="G18" s="28"/>
      <c r="H18" s="14"/>
      <c r="I18" s="14"/>
      <c r="J18" s="96"/>
      <c r="K18" s="143"/>
      <c r="L18" s="144"/>
      <c r="M18" s="144"/>
      <c r="N18" s="145"/>
      <c r="O18" s="24"/>
      <c r="P18" s="14"/>
      <c r="Q18" s="95"/>
    </row>
    <row r="19" spans="1:18" ht="18" customHeight="1" x14ac:dyDescent="0.25">
      <c r="A19" s="93"/>
      <c r="B19" s="94"/>
      <c r="C19" s="30"/>
      <c r="D19" s="30"/>
      <c r="E19" s="31"/>
      <c r="F19" s="27"/>
      <c r="G19" s="28"/>
      <c r="H19" s="14"/>
      <c r="I19" s="14"/>
      <c r="J19" s="96"/>
      <c r="K19" s="32"/>
      <c r="L19" s="32"/>
      <c r="M19" s="32"/>
      <c r="N19" s="32"/>
      <c r="O19" s="24"/>
      <c r="P19" s="14"/>
      <c r="Q19" s="95"/>
    </row>
    <row r="20" spans="1:18" ht="18" customHeight="1" x14ac:dyDescent="0.25">
      <c r="A20" s="97"/>
      <c r="B20" s="98"/>
      <c r="C20" s="99"/>
      <c r="D20" s="99"/>
      <c r="E20" s="100"/>
      <c r="F20" s="101"/>
      <c r="G20" s="102"/>
      <c r="H20" s="103"/>
      <c r="I20" s="103"/>
      <c r="J20" s="104"/>
      <c r="K20" s="105"/>
      <c r="L20" s="105"/>
      <c r="M20" s="105"/>
      <c r="N20" s="105"/>
      <c r="O20" s="106"/>
      <c r="P20" s="103"/>
      <c r="Q20" s="107"/>
    </row>
    <row r="21" spans="1:18" ht="18" customHeight="1" x14ac:dyDescent="0.25">
      <c r="C21" s="30"/>
      <c r="D21" s="30"/>
      <c r="E21" s="31"/>
      <c r="F21" s="27"/>
      <c r="G21" s="28"/>
      <c r="H21" s="14"/>
      <c r="I21" s="14"/>
      <c r="K21" s="32"/>
      <c r="L21" s="32"/>
      <c r="M21" s="32"/>
      <c r="N21" s="32"/>
      <c r="O21" s="24"/>
      <c r="P21" s="14"/>
    </row>
    <row r="22" spans="1:18" ht="27" customHeight="1" x14ac:dyDescent="0.25">
      <c r="A22" s="33"/>
      <c r="B22" s="34">
        <v>1</v>
      </c>
      <c r="C22" s="34" t="s">
        <v>31</v>
      </c>
      <c r="D22" s="33"/>
      <c r="E22" s="35" t="s">
        <v>32</v>
      </c>
      <c r="F22" s="33"/>
      <c r="G22" s="33"/>
      <c r="H22" s="33"/>
      <c r="I22" s="33" t="s">
        <v>76</v>
      </c>
      <c r="J22" s="33"/>
      <c r="K22" s="33"/>
      <c r="L22" s="33"/>
      <c r="M22" s="33"/>
      <c r="N22" s="33"/>
      <c r="O22" s="33"/>
      <c r="P22" s="33"/>
      <c r="Q22" s="33"/>
      <c r="R22" s="36"/>
    </row>
    <row r="23" spans="1:18" x14ac:dyDescent="0.25">
      <c r="R23" s="19"/>
    </row>
    <row r="24" spans="1:18" x14ac:dyDescent="0.25">
      <c r="B24" s="37" t="s">
        <v>33</v>
      </c>
      <c r="C24" s="37" t="s">
        <v>57</v>
      </c>
      <c r="D24" s="38"/>
      <c r="E24" s="39"/>
      <c r="F24" s="38"/>
      <c r="G24" s="38"/>
      <c r="H24" s="38"/>
      <c r="I24" s="38"/>
      <c r="J24" s="37" t="s">
        <v>34</v>
      </c>
      <c r="K24" s="39"/>
      <c r="L24" s="39"/>
      <c r="M24" s="39"/>
      <c r="N24" s="39"/>
      <c r="O24" s="39"/>
      <c r="P24" s="39"/>
      <c r="Q24" s="39"/>
      <c r="R24" s="19"/>
    </row>
    <row r="25" spans="1:18" x14ac:dyDescent="0.25"/>
    <row r="26" spans="1:18" x14ac:dyDescent="0.25">
      <c r="D26" s="10"/>
      <c r="H26" s="40" t="s">
        <v>15</v>
      </c>
      <c r="I26" s="187" t="s">
        <v>15</v>
      </c>
      <c r="J26" s="188"/>
      <c r="K26" s="24"/>
      <c r="N26" s="108" t="s">
        <v>0</v>
      </c>
      <c r="O26" s="109"/>
      <c r="P26" s="109"/>
      <c r="Q26" s="110"/>
    </row>
    <row r="27" spans="1:18" ht="16.5" customHeight="1" x14ac:dyDescent="0.25">
      <c r="B27" s="41"/>
      <c r="C27" s="42" t="s">
        <v>35</v>
      </c>
      <c r="D27" s="42" t="s">
        <v>14</v>
      </c>
      <c r="E27" s="42" t="s">
        <v>13</v>
      </c>
      <c r="F27" s="42" t="s">
        <v>12</v>
      </c>
      <c r="G27" s="42" t="s">
        <v>11</v>
      </c>
      <c r="H27" s="42" t="s">
        <v>10</v>
      </c>
      <c r="I27" s="43" t="s">
        <v>9</v>
      </c>
      <c r="J27" s="42" t="s">
        <v>8</v>
      </c>
      <c r="K27" s="42" t="s">
        <v>1</v>
      </c>
      <c r="L27" s="11"/>
      <c r="N27" s="111" t="s">
        <v>58</v>
      </c>
      <c r="O27" s="112"/>
      <c r="P27" s="112"/>
      <c r="Q27" s="113"/>
    </row>
    <row r="28" spans="1:18" x14ac:dyDescent="0.25">
      <c r="B28" s="44">
        <v>1</v>
      </c>
      <c r="C28" s="1"/>
      <c r="D28" s="2"/>
      <c r="E28" s="5"/>
      <c r="F28" s="5"/>
      <c r="G28" s="1"/>
      <c r="H28" s="45">
        <f t="shared" ref="H28:H42" si="0">IF(OR(G28=100,G28=""),DATEDIF(E28,F28,"d"),INT(DATEDIF(E28,F28,"d")*(G28/100)))</f>
        <v>0</v>
      </c>
      <c r="I28" s="45">
        <f t="shared" ref="I28:I42" si="1">INT(H28/30)</f>
        <v>0</v>
      </c>
      <c r="J28" s="45">
        <f t="shared" ref="J28:J42" si="2">H28-(I28*30)</f>
        <v>0</v>
      </c>
      <c r="K28" s="46">
        <f>I28/6</f>
        <v>0</v>
      </c>
      <c r="L28" s="11"/>
      <c r="N28" s="114"/>
      <c r="O28" s="115"/>
      <c r="P28" s="115"/>
      <c r="Q28" s="116"/>
    </row>
    <row r="29" spans="1:18" x14ac:dyDescent="0.25">
      <c r="B29" s="44">
        <v>2</v>
      </c>
      <c r="C29" s="1"/>
      <c r="D29" s="1"/>
      <c r="E29" s="5"/>
      <c r="F29" s="5"/>
      <c r="G29" s="1"/>
      <c r="H29" s="45">
        <f t="shared" si="0"/>
        <v>0</v>
      </c>
      <c r="I29" s="45">
        <f t="shared" si="1"/>
        <v>0</v>
      </c>
      <c r="J29" s="45">
        <f t="shared" si="2"/>
        <v>0</v>
      </c>
      <c r="K29" s="47">
        <f t="shared" ref="K29:K42" si="3">I29/6</f>
        <v>0</v>
      </c>
      <c r="L29" s="11"/>
      <c r="N29" s="117"/>
      <c r="O29" s="118"/>
      <c r="P29" s="118"/>
      <c r="Q29" s="119"/>
    </row>
    <row r="30" spans="1:18" ht="16.5" customHeight="1" x14ac:dyDescent="0.25">
      <c r="B30" s="44">
        <v>3</v>
      </c>
      <c r="C30" s="1"/>
      <c r="D30" s="1"/>
      <c r="E30" s="5"/>
      <c r="F30" s="5"/>
      <c r="G30" s="1"/>
      <c r="H30" s="45">
        <f t="shared" si="0"/>
        <v>0</v>
      </c>
      <c r="I30" s="45">
        <f t="shared" si="1"/>
        <v>0</v>
      </c>
      <c r="J30" s="45">
        <f t="shared" si="2"/>
        <v>0</v>
      </c>
      <c r="K30" s="47">
        <f t="shared" si="3"/>
        <v>0</v>
      </c>
      <c r="L30" s="11"/>
      <c r="N30" s="48"/>
      <c r="O30" s="48"/>
      <c r="P30" s="48"/>
      <c r="Q30" s="48"/>
    </row>
    <row r="31" spans="1:18" ht="16.5" customHeight="1" x14ac:dyDescent="0.25">
      <c r="B31" s="44">
        <v>4</v>
      </c>
      <c r="C31" s="1"/>
      <c r="D31" s="1"/>
      <c r="E31" s="5"/>
      <c r="F31" s="5"/>
      <c r="G31" s="1"/>
      <c r="H31" s="45">
        <f t="shared" si="0"/>
        <v>0</v>
      </c>
      <c r="I31" s="45">
        <f t="shared" si="1"/>
        <v>0</v>
      </c>
      <c r="J31" s="45">
        <f t="shared" si="2"/>
        <v>0</v>
      </c>
      <c r="K31" s="47">
        <f t="shared" si="3"/>
        <v>0</v>
      </c>
      <c r="L31" s="11"/>
      <c r="N31" s="120" t="s">
        <v>60</v>
      </c>
      <c r="O31" s="121"/>
      <c r="P31" s="121"/>
      <c r="Q31" s="122"/>
    </row>
    <row r="32" spans="1:18" x14ac:dyDescent="0.25">
      <c r="B32" s="44">
        <v>5</v>
      </c>
      <c r="C32" s="1"/>
      <c r="D32" s="1"/>
      <c r="E32" s="5"/>
      <c r="F32" s="5"/>
      <c r="G32" s="1"/>
      <c r="H32" s="45">
        <f t="shared" si="0"/>
        <v>0</v>
      </c>
      <c r="I32" s="45">
        <f t="shared" si="1"/>
        <v>0</v>
      </c>
      <c r="J32" s="45">
        <f t="shared" si="2"/>
        <v>0</v>
      </c>
      <c r="K32" s="47">
        <f t="shared" si="3"/>
        <v>0</v>
      </c>
      <c r="L32" s="11"/>
      <c r="N32" s="123"/>
      <c r="O32" s="124"/>
      <c r="P32" s="124"/>
      <c r="Q32" s="125"/>
    </row>
    <row r="33" spans="1:18" x14ac:dyDescent="0.25">
      <c r="B33" s="44">
        <v>6</v>
      </c>
      <c r="C33" s="1"/>
      <c r="D33" s="1"/>
      <c r="E33" s="5"/>
      <c r="F33" s="5"/>
      <c r="G33" s="1"/>
      <c r="H33" s="45">
        <f t="shared" si="0"/>
        <v>0</v>
      </c>
      <c r="I33" s="45">
        <f t="shared" si="1"/>
        <v>0</v>
      </c>
      <c r="J33" s="45">
        <f t="shared" si="2"/>
        <v>0</v>
      </c>
      <c r="K33" s="47">
        <f t="shared" si="3"/>
        <v>0</v>
      </c>
      <c r="L33" s="11"/>
      <c r="N33" s="123"/>
      <c r="O33" s="124"/>
      <c r="P33" s="124"/>
      <c r="Q33" s="125"/>
    </row>
    <row r="34" spans="1:18" x14ac:dyDescent="0.25">
      <c r="B34" s="44">
        <v>7</v>
      </c>
      <c r="C34" s="1"/>
      <c r="D34" s="1"/>
      <c r="E34" s="5"/>
      <c r="F34" s="5"/>
      <c r="G34" s="1"/>
      <c r="H34" s="45">
        <f t="shared" si="0"/>
        <v>0</v>
      </c>
      <c r="I34" s="45">
        <f t="shared" si="1"/>
        <v>0</v>
      </c>
      <c r="J34" s="45">
        <f t="shared" si="2"/>
        <v>0</v>
      </c>
      <c r="K34" s="47">
        <f t="shared" si="3"/>
        <v>0</v>
      </c>
      <c r="L34" s="11"/>
      <c r="N34" s="126"/>
      <c r="O34" s="127"/>
      <c r="P34" s="127"/>
      <c r="Q34" s="128"/>
    </row>
    <row r="35" spans="1:18" x14ac:dyDescent="0.25">
      <c r="B35" s="44">
        <v>8</v>
      </c>
      <c r="C35" s="1"/>
      <c r="D35" s="1"/>
      <c r="E35" s="5"/>
      <c r="F35" s="5"/>
      <c r="G35" s="1"/>
      <c r="H35" s="45">
        <f t="shared" ref="H35:H39" si="4">IF(OR(G35=100,G35=""),DATEDIF(E35,F35,"d"),INT(DATEDIF(E35,F35,"d")*(G35/100)))</f>
        <v>0</v>
      </c>
      <c r="I35" s="45">
        <f t="shared" ref="I35:I39" si="5">INT(H35/30)</f>
        <v>0</v>
      </c>
      <c r="J35" s="45">
        <f t="shared" ref="J35:J39" si="6">H35-(I35*30)</f>
        <v>0</v>
      </c>
      <c r="K35" s="47">
        <f t="shared" ref="K35:K39" si="7">I35/6</f>
        <v>0</v>
      </c>
      <c r="L35" s="11"/>
      <c r="N35" s="49"/>
      <c r="O35" s="49"/>
      <c r="P35" s="49"/>
      <c r="Q35" s="49"/>
    </row>
    <row r="36" spans="1:18" x14ac:dyDescent="0.25">
      <c r="B36" s="44">
        <v>9</v>
      </c>
      <c r="C36" s="1"/>
      <c r="D36" s="1"/>
      <c r="E36" s="5"/>
      <c r="F36" s="5"/>
      <c r="G36" s="1"/>
      <c r="H36" s="45">
        <f t="shared" si="4"/>
        <v>0</v>
      </c>
      <c r="I36" s="45">
        <f t="shared" si="5"/>
        <v>0</v>
      </c>
      <c r="J36" s="45">
        <f t="shared" si="6"/>
        <v>0</v>
      </c>
      <c r="K36" s="47">
        <f t="shared" si="7"/>
        <v>0</v>
      </c>
      <c r="L36" s="11"/>
      <c r="N36" s="49"/>
      <c r="O36" s="49"/>
      <c r="P36" s="49"/>
      <c r="Q36" s="49"/>
    </row>
    <row r="37" spans="1:18" x14ac:dyDescent="0.25">
      <c r="B37" s="44">
        <v>10</v>
      </c>
      <c r="C37" s="1"/>
      <c r="D37" s="1"/>
      <c r="E37" s="5"/>
      <c r="F37" s="5"/>
      <c r="G37" s="1"/>
      <c r="H37" s="45">
        <f t="shared" si="4"/>
        <v>0</v>
      </c>
      <c r="I37" s="45">
        <f t="shared" si="5"/>
        <v>0</v>
      </c>
      <c r="J37" s="45">
        <f t="shared" si="6"/>
        <v>0</v>
      </c>
      <c r="K37" s="47">
        <f t="shared" si="7"/>
        <v>0</v>
      </c>
      <c r="L37" s="11"/>
      <c r="N37" s="49"/>
      <c r="O37" s="49"/>
      <c r="P37" s="49"/>
      <c r="Q37" s="49"/>
    </row>
    <row r="38" spans="1:18" x14ac:dyDescent="0.25">
      <c r="B38" s="44">
        <v>11</v>
      </c>
      <c r="C38" s="1"/>
      <c r="D38" s="1"/>
      <c r="E38" s="5"/>
      <c r="F38" s="5"/>
      <c r="G38" s="1"/>
      <c r="H38" s="45">
        <f t="shared" si="4"/>
        <v>0</v>
      </c>
      <c r="I38" s="45">
        <f t="shared" si="5"/>
        <v>0</v>
      </c>
      <c r="J38" s="45">
        <f t="shared" si="6"/>
        <v>0</v>
      </c>
      <c r="K38" s="47">
        <f t="shared" si="7"/>
        <v>0</v>
      </c>
      <c r="L38" s="11"/>
      <c r="N38" s="49"/>
      <c r="O38" s="49"/>
      <c r="P38" s="49"/>
      <c r="Q38" s="49"/>
    </row>
    <row r="39" spans="1:18" x14ac:dyDescent="0.25">
      <c r="B39" s="44">
        <v>12</v>
      </c>
      <c r="C39" s="1"/>
      <c r="D39" s="1"/>
      <c r="E39" s="5"/>
      <c r="F39" s="5"/>
      <c r="G39" s="1"/>
      <c r="H39" s="45">
        <f t="shared" si="4"/>
        <v>0</v>
      </c>
      <c r="I39" s="45">
        <f t="shared" si="5"/>
        <v>0</v>
      </c>
      <c r="J39" s="45">
        <f t="shared" si="6"/>
        <v>0</v>
      </c>
      <c r="K39" s="47">
        <f t="shared" si="7"/>
        <v>0</v>
      </c>
      <c r="L39" s="11"/>
      <c r="N39" s="49"/>
      <c r="O39" s="49"/>
      <c r="P39" s="49"/>
      <c r="Q39" s="49"/>
    </row>
    <row r="40" spans="1:18" x14ac:dyDescent="0.25">
      <c r="B40" s="44">
        <v>13</v>
      </c>
      <c r="C40" s="1"/>
      <c r="D40" s="1"/>
      <c r="E40" s="5"/>
      <c r="F40" s="5"/>
      <c r="G40" s="1"/>
      <c r="H40" s="45">
        <f t="shared" si="0"/>
        <v>0</v>
      </c>
      <c r="I40" s="45">
        <f t="shared" si="1"/>
        <v>0</v>
      </c>
      <c r="J40" s="45">
        <f t="shared" si="2"/>
        <v>0</v>
      </c>
      <c r="K40" s="47">
        <f t="shared" si="3"/>
        <v>0</v>
      </c>
      <c r="L40" s="11"/>
      <c r="N40" s="48"/>
      <c r="O40" s="48"/>
      <c r="P40" s="48"/>
      <c r="Q40" s="48"/>
    </row>
    <row r="41" spans="1:18" x14ac:dyDescent="0.25">
      <c r="B41" s="44">
        <v>14</v>
      </c>
      <c r="C41" s="1"/>
      <c r="D41" s="1"/>
      <c r="E41" s="5"/>
      <c r="F41" s="5"/>
      <c r="G41" s="1"/>
      <c r="H41" s="45">
        <f t="shared" si="0"/>
        <v>0</v>
      </c>
      <c r="I41" s="45">
        <f t="shared" si="1"/>
        <v>0</v>
      </c>
      <c r="J41" s="45">
        <f t="shared" si="2"/>
        <v>0</v>
      </c>
      <c r="K41" s="47">
        <f t="shared" si="3"/>
        <v>0</v>
      </c>
      <c r="L41" s="11"/>
      <c r="N41" s="130" t="s">
        <v>61</v>
      </c>
      <c r="O41" s="130"/>
      <c r="P41" s="130"/>
      <c r="Q41" s="130"/>
    </row>
    <row r="42" spans="1:18" x14ac:dyDescent="0.25">
      <c r="B42" s="44">
        <v>15</v>
      </c>
      <c r="C42" s="1"/>
      <c r="D42" s="1"/>
      <c r="E42" s="5"/>
      <c r="F42" s="5"/>
      <c r="G42" s="1"/>
      <c r="H42" s="45">
        <f t="shared" si="0"/>
        <v>0</v>
      </c>
      <c r="I42" s="45">
        <f t="shared" si="1"/>
        <v>0</v>
      </c>
      <c r="J42" s="45">
        <f t="shared" si="2"/>
        <v>0</v>
      </c>
      <c r="K42" s="47">
        <f t="shared" si="3"/>
        <v>0</v>
      </c>
      <c r="L42" s="11"/>
      <c r="N42" s="130"/>
      <c r="O42" s="130"/>
      <c r="P42" s="130"/>
      <c r="Q42" s="130"/>
    </row>
    <row r="43" spans="1:18" x14ac:dyDescent="0.25">
      <c r="E43" s="50"/>
      <c r="F43" s="50"/>
      <c r="G43" s="51" t="s">
        <v>21</v>
      </c>
      <c r="H43" s="52"/>
      <c r="I43" s="52">
        <f>SUM(I28:I42)</f>
        <v>0</v>
      </c>
      <c r="J43" s="52">
        <f>SUM(J28:J42)</f>
        <v>0</v>
      </c>
      <c r="K43" s="53"/>
      <c r="L43" s="11"/>
      <c r="N43" s="130"/>
      <c r="O43" s="130"/>
      <c r="P43" s="130"/>
      <c r="Q43" s="130"/>
    </row>
    <row r="44" spans="1:18" x14ac:dyDescent="0.25">
      <c r="E44" s="50"/>
      <c r="F44" s="50"/>
      <c r="H44" s="51" t="s">
        <v>7</v>
      </c>
      <c r="I44" s="51">
        <f>I43+INT(J43/30)</f>
        <v>0</v>
      </c>
      <c r="J44" s="51">
        <f>J43-(INT(J43/30))*30</f>
        <v>0</v>
      </c>
      <c r="K44" s="4">
        <f>I44/6</f>
        <v>0</v>
      </c>
      <c r="L44" s="11"/>
    </row>
    <row r="45" spans="1:18" ht="17.25" thickBot="1" x14ac:dyDescent="0.35">
      <c r="E45" s="50"/>
      <c r="F45" s="50"/>
      <c r="H45" s="11"/>
      <c r="I45" s="161" t="s">
        <v>36</v>
      </c>
      <c r="J45" s="161"/>
      <c r="K45" s="54">
        <f>IF(K44&gt;7,7,K44)</f>
        <v>0</v>
      </c>
      <c r="L45" s="11"/>
    </row>
    <row r="46" spans="1:18" x14ac:dyDescent="0.25">
      <c r="D46" s="10"/>
      <c r="E46" s="10"/>
      <c r="F46" s="10"/>
      <c r="G46" s="10"/>
      <c r="H46" s="10"/>
      <c r="I46" s="10"/>
      <c r="J46" s="10"/>
      <c r="L46" s="11"/>
    </row>
    <row r="47" spans="1:18" x14ac:dyDescent="0.25">
      <c r="A47" s="19"/>
      <c r="B47" s="37" t="s">
        <v>37</v>
      </c>
      <c r="C47" s="37" t="s">
        <v>38</v>
      </c>
      <c r="D47" s="38"/>
      <c r="E47" s="39"/>
      <c r="F47" s="38"/>
      <c r="G47" s="38"/>
      <c r="H47" s="39"/>
      <c r="I47" s="38"/>
      <c r="J47" s="37" t="s">
        <v>41</v>
      </c>
      <c r="K47" s="39"/>
      <c r="L47" s="39"/>
      <c r="M47" s="39"/>
      <c r="N47" s="39"/>
      <c r="O47" s="39"/>
      <c r="P47" s="39"/>
      <c r="Q47" s="39"/>
      <c r="R47" s="19"/>
    </row>
    <row r="48" spans="1:18" ht="18" x14ac:dyDescent="0.25">
      <c r="B48" s="55"/>
      <c r="C48" s="55"/>
    </row>
    <row r="49" spans="2:17" x14ac:dyDescent="0.25">
      <c r="D49" s="10"/>
      <c r="I49" s="162" t="s">
        <v>15</v>
      </c>
      <c r="J49" s="162"/>
    </row>
    <row r="50" spans="2:17" x14ac:dyDescent="0.25">
      <c r="B50" s="41"/>
      <c r="C50" s="56" t="s">
        <v>39</v>
      </c>
      <c r="D50" s="56" t="s">
        <v>40</v>
      </c>
      <c r="E50" s="42" t="s">
        <v>13</v>
      </c>
      <c r="F50" s="42" t="s">
        <v>12</v>
      </c>
      <c r="G50" s="42" t="s">
        <v>11</v>
      </c>
      <c r="H50" s="42" t="s">
        <v>10</v>
      </c>
      <c r="I50" s="42" t="s">
        <v>9</v>
      </c>
      <c r="J50" s="42" t="s">
        <v>8</v>
      </c>
      <c r="K50" s="42" t="s">
        <v>1</v>
      </c>
      <c r="N50" s="165"/>
      <c r="O50" s="165"/>
      <c r="P50" s="165"/>
      <c r="Q50" s="165"/>
    </row>
    <row r="51" spans="2:17" ht="16.5" customHeight="1" x14ac:dyDescent="0.25">
      <c r="B51" s="44">
        <v>1</v>
      </c>
      <c r="C51" s="8"/>
      <c r="D51" s="8"/>
      <c r="E51" s="5"/>
      <c r="F51" s="5"/>
      <c r="G51" s="1"/>
      <c r="H51" s="45">
        <f t="shared" ref="H51:H65" si="8">IF(OR(G51=100,G51=""),DATEDIF(E51,F51,"d"),INT(DATEDIF(E51,F51,"d")*(G51/100)))</f>
        <v>0</v>
      </c>
      <c r="I51" s="45">
        <f t="shared" ref="I51:I65" si="9">INT(H51/30)</f>
        <v>0</v>
      </c>
      <c r="J51" s="45">
        <f t="shared" ref="J51:J65" si="10">H51-(I51*30)</f>
        <v>0</v>
      </c>
      <c r="K51" s="47">
        <f>(I51/6)*0.5</f>
        <v>0</v>
      </c>
      <c r="N51" s="120" t="s">
        <v>42</v>
      </c>
      <c r="O51" s="121"/>
      <c r="P51" s="121"/>
      <c r="Q51" s="122"/>
    </row>
    <row r="52" spans="2:17" x14ac:dyDescent="0.25">
      <c r="B52" s="44">
        <v>2</v>
      </c>
      <c r="C52" s="8"/>
      <c r="D52" s="8"/>
      <c r="E52" s="5"/>
      <c r="F52" s="5"/>
      <c r="G52" s="1"/>
      <c r="H52" s="45">
        <f t="shared" si="8"/>
        <v>0</v>
      </c>
      <c r="I52" s="45">
        <f t="shared" si="9"/>
        <v>0</v>
      </c>
      <c r="J52" s="45">
        <f t="shared" si="10"/>
        <v>0</v>
      </c>
      <c r="K52" s="47">
        <f t="shared" ref="K52:K67" si="11">(I52/6)*0.5</f>
        <v>0</v>
      </c>
      <c r="N52" s="123"/>
      <c r="O52" s="124"/>
      <c r="P52" s="124"/>
      <c r="Q52" s="125"/>
    </row>
    <row r="53" spans="2:17" x14ac:dyDescent="0.25">
      <c r="B53" s="44">
        <v>3</v>
      </c>
      <c r="C53" s="8"/>
      <c r="D53" s="8"/>
      <c r="E53" s="5"/>
      <c r="F53" s="5"/>
      <c r="G53" s="1"/>
      <c r="H53" s="45">
        <f t="shared" si="8"/>
        <v>0</v>
      </c>
      <c r="I53" s="45">
        <f t="shared" si="9"/>
        <v>0</v>
      </c>
      <c r="J53" s="45">
        <f t="shared" si="10"/>
        <v>0</v>
      </c>
      <c r="K53" s="47">
        <f t="shared" si="11"/>
        <v>0</v>
      </c>
      <c r="N53" s="123"/>
      <c r="O53" s="124"/>
      <c r="P53" s="124"/>
      <c r="Q53" s="125"/>
    </row>
    <row r="54" spans="2:17" x14ac:dyDescent="0.25">
      <c r="B54" s="44">
        <v>4</v>
      </c>
      <c r="C54" s="8"/>
      <c r="D54" s="8"/>
      <c r="E54" s="5"/>
      <c r="F54" s="5"/>
      <c r="G54" s="1"/>
      <c r="H54" s="45">
        <f t="shared" si="8"/>
        <v>0</v>
      </c>
      <c r="I54" s="45">
        <f t="shared" si="9"/>
        <v>0</v>
      </c>
      <c r="J54" s="45">
        <f t="shared" si="10"/>
        <v>0</v>
      </c>
      <c r="K54" s="47">
        <f t="shared" si="11"/>
        <v>0</v>
      </c>
      <c r="N54" s="126"/>
      <c r="O54" s="127"/>
      <c r="P54" s="127"/>
      <c r="Q54" s="128"/>
    </row>
    <row r="55" spans="2:17" x14ac:dyDescent="0.25">
      <c r="B55" s="44">
        <v>5</v>
      </c>
      <c r="C55" s="8"/>
      <c r="D55" s="8"/>
      <c r="E55" s="5"/>
      <c r="F55" s="5"/>
      <c r="G55" s="1"/>
      <c r="H55" s="45">
        <f t="shared" si="8"/>
        <v>0</v>
      </c>
      <c r="I55" s="45">
        <f t="shared" si="9"/>
        <v>0</v>
      </c>
      <c r="J55" s="45">
        <f t="shared" si="10"/>
        <v>0</v>
      </c>
      <c r="K55" s="47">
        <f t="shared" si="11"/>
        <v>0</v>
      </c>
      <c r="N55" s="48"/>
      <c r="O55" s="48"/>
      <c r="P55" s="48"/>
      <c r="Q55" s="48"/>
    </row>
    <row r="56" spans="2:17" x14ac:dyDescent="0.25">
      <c r="B56" s="44">
        <v>6</v>
      </c>
      <c r="C56" s="8"/>
      <c r="D56" s="8"/>
      <c r="E56" s="5"/>
      <c r="F56" s="5"/>
      <c r="G56" s="1"/>
      <c r="H56" s="45">
        <f t="shared" ref="H56:H60" si="12">IF(OR(G56=100,G56=""),DATEDIF(E56,F56,"d"),INT(DATEDIF(E56,F56,"d")*(G56/100)))</f>
        <v>0</v>
      </c>
      <c r="I56" s="45">
        <f t="shared" ref="I56:I60" si="13">INT(H56/30)</f>
        <v>0</v>
      </c>
      <c r="J56" s="45">
        <f t="shared" ref="J56:J60" si="14">H56-(I56*30)</f>
        <v>0</v>
      </c>
      <c r="K56" s="47">
        <f t="shared" ref="K56:K60" si="15">(I56/6)*0.5</f>
        <v>0</v>
      </c>
      <c r="N56" s="48"/>
      <c r="O56" s="48"/>
      <c r="P56" s="48"/>
      <c r="Q56" s="48"/>
    </row>
    <row r="57" spans="2:17" x14ac:dyDescent="0.25">
      <c r="B57" s="44">
        <v>7</v>
      </c>
      <c r="C57" s="8"/>
      <c r="D57" s="8"/>
      <c r="E57" s="5"/>
      <c r="F57" s="5"/>
      <c r="G57" s="1"/>
      <c r="H57" s="45">
        <f t="shared" si="12"/>
        <v>0</v>
      </c>
      <c r="I57" s="45">
        <f t="shared" si="13"/>
        <v>0</v>
      </c>
      <c r="J57" s="45">
        <f t="shared" si="14"/>
        <v>0</v>
      </c>
      <c r="K57" s="47">
        <f t="shared" si="15"/>
        <v>0</v>
      </c>
      <c r="N57" s="48"/>
      <c r="O57" s="48"/>
      <c r="P57" s="48"/>
      <c r="Q57" s="48"/>
    </row>
    <row r="58" spans="2:17" x14ac:dyDescent="0.25">
      <c r="B58" s="44">
        <v>8</v>
      </c>
      <c r="C58" s="8"/>
      <c r="D58" s="8"/>
      <c r="E58" s="5"/>
      <c r="F58" s="5"/>
      <c r="G58" s="1"/>
      <c r="H58" s="45">
        <f t="shared" si="12"/>
        <v>0</v>
      </c>
      <c r="I58" s="45">
        <f t="shared" si="13"/>
        <v>0</v>
      </c>
      <c r="J58" s="45">
        <f t="shared" si="14"/>
        <v>0</v>
      </c>
      <c r="K58" s="47">
        <f t="shared" si="15"/>
        <v>0</v>
      </c>
      <c r="N58" s="48"/>
      <c r="O58" s="48"/>
      <c r="P58" s="48"/>
      <c r="Q58" s="48"/>
    </row>
    <row r="59" spans="2:17" x14ac:dyDescent="0.25">
      <c r="B59" s="44">
        <v>9</v>
      </c>
      <c r="C59" s="8"/>
      <c r="D59" s="8"/>
      <c r="E59" s="5"/>
      <c r="F59" s="5"/>
      <c r="G59" s="1"/>
      <c r="H59" s="45">
        <f t="shared" si="12"/>
        <v>0</v>
      </c>
      <c r="I59" s="45">
        <f t="shared" si="13"/>
        <v>0</v>
      </c>
      <c r="J59" s="45">
        <f t="shared" si="14"/>
        <v>0</v>
      </c>
      <c r="K59" s="47">
        <f t="shared" si="15"/>
        <v>0</v>
      </c>
      <c r="N59" s="48"/>
      <c r="O59" s="48"/>
      <c r="P59" s="48"/>
      <c r="Q59" s="48"/>
    </row>
    <row r="60" spans="2:17" x14ac:dyDescent="0.25">
      <c r="B60" s="44">
        <v>10</v>
      </c>
      <c r="C60" s="8"/>
      <c r="D60" s="8"/>
      <c r="E60" s="5"/>
      <c r="F60" s="5"/>
      <c r="G60" s="1"/>
      <c r="H60" s="45">
        <f t="shared" si="12"/>
        <v>0</v>
      </c>
      <c r="I60" s="45">
        <f t="shared" si="13"/>
        <v>0</v>
      </c>
      <c r="J60" s="45">
        <f t="shared" si="14"/>
        <v>0</v>
      </c>
      <c r="K60" s="47">
        <f t="shared" si="15"/>
        <v>0</v>
      </c>
      <c r="N60" s="48"/>
      <c r="O60" s="48"/>
      <c r="P60" s="48"/>
      <c r="Q60" s="48"/>
    </row>
    <row r="61" spans="2:17" x14ac:dyDescent="0.25">
      <c r="B61" s="44">
        <v>11</v>
      </c>
      <c r="C61" s="8"/>
      <c r="D61" s="8"/>
      <c r="E61" s="5"/>
      <c r="F61" s="5"/>
      <c r="G61" s="1"/>
      <c r="H61" s="45">
        <f t="shared" si="8"/>
        <v>0</v>
      </c>
      <c r="I61" s="45">
        <f t="shared" si="9"/>
        <v>0</v>
      </c>
      <c r="J61" s="45">
        <f t="shared" si="10"/>
        <v>0</v>
      </c>
      <c r="K61" s="47">
        <f t="shared" si="11"/>
        <v>0</v>
      </c>
      <c r="N61" s="48"/>
      <c r="O61" s="48"/>
      <c r="P61" s="48"/>
      <c r="Q61" s="48"/>
    </row>
    <row r="62" spans="2:17" ht="16.5" customHeight="1" x14ac:dyDescent="0.25">
      <c r="B62" s="44">
        <v>12</v>
      </c>
      <c r="C62" s="8"/>
      <c r="D62" s="8"/>
      <c r="E62" s="5"/>
      <c r="F62" s="5"/>
      <c r="G62" s="1"/>
      <c r="H62" s="45">
        <f t="shared" si="8"/>
        <v>0</v>
      </c>
      <c r="I62" s="45">
        <f t="shared" si="9"/>
        <v>0</v>
      </c>
      <c r="J62" s="45">
        <f t="shared" si="10"/>
        <v>0</v>
      </c>
      <c r="K62" s="47">
        <f t="shared" si="11"/>
        <v>0</v>
      </c>
      <c r="N62" s="130" t="s">
        <v>62</v>
      </c>
      <c r="O62" s="130"/>
      <c r="P62" s="130"/>
      <c r="Q62" s="130"/>
    </row>
    <row r="63" spans="2:17" x14ac:dyDescent="0.25">
      <c r="B63" s="44">
        <v>13</v>
      </c>
      <c r="C63" s="8"/>
      <c r="D63" s="8"/>
      <c r="E63" s="5"/>
      <c r="F63" s="5"/>
      <c r="G63" s="1"/>
      <c r="H63" s="45">
        <f t="shared" si="8"/>
        <v>0</v>
      </c>
      <c r="I63" s="45">
        <f t="shared" si="9"/>
        <v>0</v>
      </c>
      <c r="J63" s="45">
        <f t="shared" si="10"/>
        <v>0</v>
      </c>
      <c r="K63" s="47">
        <f t="shared" si="11"/>
        <v>0</v>
      </c>
      <c r="N63" s="130"/>
      <c r="O63" s="130"/>
      <c r="P63" s="130"/>
      <c r="Q63" s="130"/>
    </row>
    <row r="64" spans="2:17" ht="15.75" customHeight="1" x14ac:dyDescent="0.25">
      <c r="B64" s="44">
        <v>14</v>
      </c>
      <c r="C64" s="8"/>
      <c r="D64" s="8"/>
      <c r="E64" s="5"/>
      <c r="F64" s="5"/>
      <c r="G64" s="1"/>
      <c r="H64" s="45">
        <f t="shared" si="8"/>
        <v>0</v>
      </c>
      <c r="I64" s="45">
        <f t="shared" si="9"/>
        <v>0</v>
      </c>
      <c r="J64" s="45">
        <f t="shared" si="10"/>
        <v>0</v>
      </c>
      <c r="K64" s="47">
        <f t="shared" si="11"/>
        <v>0</v>
      </c>
      <c r="N64" s="130"/>
      <c r="O64" s="130"/>
      <c r="P64" s="130"/>
      <c r="Q64" s="130"/>
    </row>
    <row r="65" spans="1:18" ht="16.5" customHeight="1" x14ac:dyDescent="0.25">
      <c r="B65" s="44">
        <v>15</v>
      </c>
      <c r="C65" s="8"/>
      <c r="D65" s="8"/>
      <c r="E65" s="5"/>
      <c r="F65" s="5"/>
      <c r="G65" s="1"/>
      <c r="H65" s="45">
        <f t="shared" si="8"/>
        <v>0</v>
      </c>
      <c r="I65" s="45">
        <f t="shared" si="9"/>
        <v>0</v>
      </c>
      <c r="J65" s="45">
        <f t="shared" si="10"/>
        <v>0</v>
      </c>
      <c r="K65" s="47">
        <f t="shared" si="11"/>
        <v>0</v>
      </c>
      <c r="N65" s="130"/>
      <c r="O65" s="130"/>
      <c r="P65" s="130"/>
      <c r="Q65" s="130"/>
    </row>
    <row r="66" spans="1:18" x14ac:dyDescent="0.25">
      <c r="D66" s="10"/>
      <c r="E66" s="50"/>
      <c r="F66" s="50"/>
      <c r="G66" s="51" t="s">
        <v>21</v>
      </c>
      <c r="H66" s="57">
        <f>SUM(H51:H65)</f>
        <v>0</v>
      </c>
      <c r="I66" s="52">
        <f>SUM(I51:I65)</f>
        <v>0</v>
      </c>
      <c r="J66" s="52">
        <f>SUM(J51:J65)</f>
        <v>0</v>
      </c>
      <c r="K66" s="53"/>
      <c r="N66" s="58"/>
      <c r="O66" s="58"/>
      <c r="P66" s="58"/>
      <c r="Q66" s="58"/>
    </row>
    <row r="67" spans="1:18" x14ac:dyDescent="0.25">
      <c r="D67" s="10"/>
      <c r="E67" s="50"/>
      <c r="F67" s="50"/>
      <c r="H67" s="51" t="s">
        <v>7</v>
      </c>
      <c r="I67" s="51">
        <f>I66+INT(J66/30)</f>
        <v>0</v>
      </c>
      <c r="J67" s="51">
        <f>J66-(INT(J66/30))*30</f>
        <v>0</v>
      </c>
      <c r="K67" s="4">
        <f t="shared" si="11"/>
        <v>0</v>
      </c>
      <c r="N67" s="59"/>
      <c r="O67" s="59"/>
      <c r="P67" s="59"/>
      <c r="Q67" s="59"/>
    </row>
    <row r="68" spans="1:18" ht="17.25" thickBot="1" x14ac:dyDescent="0.35">
      <c r="D68" s="10"/>
      <c r="E68" s="50"/>
      <c r="F68" s="50"/>
      <c r="I68" s="161" t="s">
        <v>25</v>
      </c>
      <c r="J68" s="161"/>
      <c r="K68" s="54">
        <f>IF(K67&gt;3,3,K67)</f>
        <v>0</v>
      </c>
      <c r="N68" s="59"/>
      <c r="O68" s="59"/>
      <c r="P68" s="59"/>
      <c r="Q68" s="59"/>
    </row>
    <row r="69" spans="1:18" x14ac:dyDescent="0.25">
      <c r="E69" s="50"/>
      <c r="F69" s="50"/>
      <c r="N69" s="59"/>
      <c r="O69" s="59"/>
      <c r="P69" s="59"/>
      <c r="Q69" s="59"/>
    </row>
    <row r="70" spans="1:18" ht="27" customHeight="1" x14ac:dyDescent="0.25">
      <c r="A70" s="60"/>
      <c r="B70" s="60"/>
      <c r="C70" s="61" t="s">
        <v>43</v>
      </c>
      <c r="D70" s="62"/>
      <c r="E70" s="63">
        <f>K68+K45</f>
        <v>0</v>
      </c>
      <c r="F70" s="62"/>
      <c r="G70" s="60"/>
      <c r="H70" s="60" t="s">
        <v>32</v>
      </c>
      <c r="I70" s="60"/>
      <c r="J70" s="60"/>
      <c r="K70" s="60"/>
      <c r="L70" s="60"/>
      <c r="M70" s="60"/>
      <c r="N70" s="60"/>
      <c r="O70" s="60"/>
      <c r="P70" s="60"/>
      <c r="Q70" s="60"/>
    </row>
    <row r="71" spans="1:18" x14ac:dyDescent="0.25"/>
    <row r="72" spans="1:18" x14ac:dyDescent="0.25"/>
    <row r="73" spans="1:18" x14ac:dyDescent="0.25">
      <c r="N73" s="11"/>
      <c r="O73" s="11"/>
      <c r="P73" s="11"/>
      <c r="Q73" s="11"/>
    </row>
    <row r="74" spans="1:18" ht="26.25" customHeight="1" x14ac:dyDescent="0.25">
      <c r="A74" s="64"/>
      <c r="B74" s="65">
        <v>2</v>
      </c>
      <c r="C74" s="65" t="s">
        <v>44</v>
      </c>
      <c r="D74" s="66"/>
      <c r="E74" s="67" t="s">
        <v>34</v>
      </c>
      <c r="F74" s="66"/>
      <c r="G74" s="66"/>
      <c r="H74" s="66"/>
      <c r="I74" s="66"/>
      <c r="J74" s="66"/>
      <c r="K74" s="68"/>
      <c r="L74" s="68"/>
      <c r="M74" s="68"/>
      <c r="N74" s="66"/>
      <c r="O74" s="66"/>
      <c r="P74" s="66"/>
      <c r="Q74" s="66"/>
    </row>
    <row r="75" spans="1:18" x14ac:dyDescent="0.25">
      <c r="N75" s="11"/>
      <c r="O75" s="11"/>
      <c r="P75" s="11"/>
      <c r="Q75" s="11"/>
    </row>
    <row r="76" spans="1:18" x14ac:dyDescent="0.25">
      <c r="B76" s="69" t="s">
        <v>45</v>
      </c>
      <c r="C76" s="69" t="s">
        <v>63</v>
      </c>
      <c r="D76" s="70"/>
      <c r="E76" s="70"/>
      <c r="F76" s="70"/>
      <c r="G76" s="71" t="s">
        <v>24</v>
      </c>
      <c r="H76" s="70"/>
      <c r="I76" s="70"/>
      <c r="J76" s="70"/>
      <c r="K76" s="72"/>
      <c r="L76" s="72"/>
      <c r="M76" s="72"/>
      <c r="N76" s="70"/>
      <c r="O76" s="70"/>
      <c r="P76" s="70"/>
      <c r="Q76" s="70"/>
    </row>
    <row r="77" spans="1:18" x14ac:dyDescent="0.25">
      <c r="N77" s="11"/>
      <c r="O77" s="11"/>
      <c r="P77" s="11"/>
      <c r="Q77" s="11"/>
    </row>
    <row r="78" spans="1:18" x14ac:dyDescent="0.25">
      <c r="K78" s="11"/>
      <c r="M78" s="167" t="s">
        <v>0</v>
      </c>
      <c r="N78" s="167"/>
      <c r="O78" s="167"/>
      <c r="P78" s="167"/>
      <c r="Q78" s="167"/>
      <c r="R78" s="11"/>
    </row>
    <row r="79" spans="1:18" x14ac:dyDescent="0.25">
      <c r="B79" s="41"/>
      <c r="C79" s="164" t="s">
        <v>6</v>
      </c>
      <c r="D79" s="164"/>
      <c r="E79" s="42" t="s">
        <v>22</v>
      </c>
      <c r="F79" s="42" t="s">
        <v>1</v>
      </c>
      <c r="H79" s="11"/>
      <c r="I79" s="12"/>
      <c r="K79" s="11"/>
      <c r="L79" s="11"/>
      <c r="M79" s="166" t="s">
        <v>64</v>
      </c>
      <c r="N79" s="166"/>
      <c r="O79" s="166"/>
      <c r="P79" s="166"/>
      <c r="Q79" s="166"/>
    </row>
    <row r="80" spans="1:18" ht="16.5" customHeight="1" x14ac:dyDescent="0.25">
      <c r="B80" s="44">
        <v>1</v>
      </c>
      <c r="C80" s="163"/>
      <c r="D80" s="163"/>
      <c r="E80" s="3"/>
      <c r="F80" s="45" t="str">
        <f>IF(E80="Màster en contractació pública",1,(IF(E80="Postgrau",0.25,IF(E80="Altres màsters",0.5,IF(E80="Carrera i doctorat",1,IF(E80="",""))))))</f>
        <v/>
      </c>
      <c r="H80" s="11"/>
      <c r="I80" s="12"/>
      <c r="K80" s="11"/>
      <c r="L80" s="11"/>
      <c r="M80" s="48"/>
      <c r="N80" s="48"/>
      <c r="O80" s="48"/>
      <c r="P80" s="48"/>
      <c r="Q80" s="48"/>
    </row>
    <row r="81" spans="1:29" ht="16.5" customHeight="1" x14ac:dyDescent="0.25">
      <c r="B81" s="44">
        <v>2</v>
      </c>
      <c r="C81" s="163"/>
      <c r="D81" s="163"/>
      <c r="E81" s="3"/>
      <c r="F81" s="45" t="str">
        <f t="shared" ref="F81:F89" si="16">IF(E81="Màster en contractació pública",1,(IF(E81="Postgrau",0.25,IF(E81="Altres màsters",0.5,IF(E81="Carrera i doctorat",1,IF(E81="",""))))))</f>
        <v/>
      </c>
      <c r="H81" s="11"/>
      <c r="I81" s="12"/>
      <c r="K81" s="11"/>
      <c r="L81" s="11"/>
      <c r="M81" s="120" t="s">
        <v>65</v>
      </c>
      <c r="N81" s="121"/>
      <c r="O81" s="121"/>
      <c r="P81" s="121"/>
      <c r="Q81" s="122"/>
    </row>
    <row r="82" spans="1:29" ht="16.5" customHeight="1" x14ac:dyDescent="0.25">
      <c r="B82" s="44">
        <v>3</v>
      </c>
      <c r="C82" s="163"/>
      <c r="D82" s="163"/>
      <c r="E82" s="3"/>
      <c r="F82" s="45" t="str">
        <f t="shared" si="16"/>
        <v/>
      </c>
      <c r="H82" s="11"/>
      <c r="I82" s="12"/>
      <c r="K82" s="11"/>
      <c r="L82" s="11"/>
      <c r="M82" s="123"/>
      <c r="N82" s="124"/>
      <c r="O82" s="124"/>
      <c r="P82" s="124"/>
      <c r="Q82" s="125"/>
    </row>
    <row r="83" spans="1:29" ht="16.5" customHeight="1" x14ac:dyDescent="0.25">
      <c r="B83" s="44">
        <v>4</v>
      </c>
      <c r="C83" s="163"/>
      <c r="D83" s="163"/>
      <c r="E83" s="3"/>
      <c r="F83" s="45" t="str">
        <f t="shared" si="16"/>
        <v/>
      </c>
      <c r="H83" s="11"/>
      <c r="I83" s="12"/>
      <c r="K83" s="11"/>
      <c r="L83" s="11"/>
      <c r="M83" s="123"/>
      <c r="N83" s="124"/>
      <c r="O83" s="124"/>
      <c r="P83" s="124"/>
      <c r="Q83" s="125"/>
    </row>
    <row r="84" spans="1:29" ht="16.5" customHeight="1" x14ac:dyDescent="0.25">
      <c r="B84" s="44">
        <v>5</v>
      </c>
      <c r="C84" s="163"/>
      <c r="D84" s="163"/>
      <c r="E84" s="3"/>
      <c r="F84" s="45" t="str">
        <f t="shared" si="16"/>
        <v/>
      </c>
      <c r="H84" s="11"/>
      <c r="I84" s="12"/>
      <c r="K84" s="11"/>
      <c r="L84" s="11"/>
      <c r="M84" s="123"/>
      <c r="N84" s="124"/>
      <c r="O84" s="124"/>
      <c r="P84" s="124"/>
      <c r="Q84" s="125"/>
    </row>
    <row r="85" spans="1:29" ht="16.5" customHeight="1" x14ac:dyDescent="0.25">
      <c r="B85" s="44">
        <v>6</v>
      </c>
      <c r="C85" s="163"/>
      <c r="D85" s="163"/>
      <c r="E85" s="3"/>
      <c r="F85" s="45" t="str">
        <f t="shared" si="16"/>
        <v/>
      </c>
      <c r="H85" s="11"/>
      <c r="I85" s="12"/>
      <c r="K85" s="11"/>
      <c r="L85" s="11"/>
      <c r="M85" s="123"/>
      <c r="N85" s="124"/>
      <c r="O85" s="124"/>
      <c r="P85" s="124"/>
      <c r="Q85" s="125"/>
    </row>
    <row r="86" spans="1:29" x14ac:dyDescent="0.25">
      <c r="B86" s="44">
        <v>7</v>
      </c>
      <c r="C86" s="163"/>
      <c r="D86" s="163"/>
      <c r="E86" s="3"/>
      <c r="F86" s="45" t="str">
        <f t="shared" si="16"/>
        <v/>
      </c>
      <c r="H86" s="11"/>
      <c r="I86" s="12"/>
      <c r="K86" s="11"/>
      <c r="L86" s="11"/>
      <c r="M86" s="123"/>
      <c r="N86" s="124"/>
      <c r="O86" s="124"/>
      <c r="P86" s="124"/>
      <c r="Q86" s="125"/>
    </row>
    <row r="87" spans="1:29" x14ac:dyDescent="0.25">
      <c r="B87" s="44">
        <v>8</v>
      </c>
      <c r="C87" s="163"/>
      <c r="D87" s="163"/>
      <c r="E87" s="3"/>
      <c r="F87" s="45" t="str">
        <f t="shared" si="16"/>
        <v/>
      </c>
      <c r="H87" s="11"/>
      <c r="I87" s="12"/>
      <c r="K87" s="11"/>
      <c r="L87" s="11"/>
      <c r="M87" s="126"/>
      <c r="N87" s="127"/>
      <c r="O87" s="127"/>
      <c r="P87" s="127"/>
      <c r="Q87" s="128"/>
    </row>
    <row r="88" spans="1:29" x14ac:dyDescent="0.25">
      <c r="B88" s="44">
        <v>9</v>
      </c>
      <c r="C88" s="163"/>
      <c r="D88" s="163"/>
      <c r="E88" s="3"/>
      <c r="F88" s="45" t="str">
        <f t="shared" si="16"/>
        <v/>
      </c>
      <c r="H88" s="11"/>
      <c r="I88" s="12"/>
      <c r="K88" s="11"/>
      <c r="L88" s="11"/>
      <c r="M88" s="48"/>
      <c r="N88" s="48"/>
      <c r="O88" s="48"/>
      <c r="P88" s="48"/>
      <c r="Q88" s="48"/>
    </row>
    <row r="89" spans="1:29" ht="16.5" customHeight="1" x14ac:dyDescent="0.25">
      <c r="B89" s="44">
        <v>10</v>
      </c>
      <c r="C89" s="163"/>
      <c r="D89" s="163"/>
      <c r="E89" s="3"/>
      <c r="F89" s="45" t="str">
        <f t="shared" si="16"/>
        <v/>
      </c>
      <c r="H89" s="11"/>
      <c r="I89" s="12"/>
      <c r="K89" s="11"/>
      <c r="L89" s="11"/>
      <c r="M89" s="130" t="s">
        <v>66</v>
      </c>
      <c r="N89" s="130"/>
      <c r="O89" s="130"/>
      <c r="P89" s="130"/>
      <c r="Q89" s="130"/>
    </row>
    <row r="90" spans="1:29" x14ac:dyDescent="0.25">
      <c r="E90" s="73" t="s">
        <v>3</v>
      </c>
      <c r="F90" s="11">
        <f>SUM(F80:F89)</f>
        <v>0</v>
      </c>
      <c r="H90" s="11"/>
      <c r="I90" s="12"/>
      <c r="K90" s="11"/>
      <c r="L90" s="11"/>
      <c r="M90" s="130"/>
      <c r="N90" s="130"/>
      <c r="O90" s="130"/>
      <c r="P90" s="130"/>
      <c r="Q90" s="130"/>
    </row>
    <row r="91" spans="1:29" x14ac:dyDescent="0.25">
      <c r="E91" s="30" t="s">
        <v>2</v>
      </c>
      <c r="F91" s="74">
        <f>IF(SUM(F80:F89)&gt;2,2,SUM(F80:F89))</f>
        <v>0</v>
      </c>
      <c r="G91" s="10"/>
      <c r="H91" s="10"/>
      <c r="I91" s="12"/>
      <c r="K91" s="11"/>
      <c r="L91" s="11"/>
      <c r="M91" s="58"/>
      <c r="N91" s="58"/>
      <c r="O91" s="58"/>
      <c r="P91" s="58"/>
      <c r="Q91" s="58"/>
    </row>
    <row r="92" spans="1:29" x14ac:dyDescent="0.25">
      <c r="D92" s="160"/>
      <c r="E92" s="160"/>
      <c r="F92" s="41"/>
      <c r="G92" s="75"/>
      <c r="H92" s="75"/>
      <c r="I92" s="12"/>
      <c r="K92" s="11"/>
      <c r="L92" s="11"/>
      <c r="M92" s="129"/>
      <c r="N92" s="129"/>
      <c r="O92" s="129"/>
      <c r="P92" s="129"/>
      <c r="Q92" s="129"/>
      <c r="AB92" s="10" t="s">
        <v>23</v>
      </c>
      <c r="AC92" s="10">
        <v>1</v>
      </c>
    </row>
    <row r="93" spans="1:29" x14ac:dyDescent="0.25">
      <c r="D93" s="76"/>
      <c r="E93" s="41"/>
      <c r="F93" s="41"/>
      <c r="G93" s="36"/>
      <c r="K93" s="48"/>
      <c r="L93" s="48"/>
      <c r="M93" s="48"/>
      <c r="N93" s="48"/>
      <c r="O93" s="48"/>
    </row>
    <row r="94" spans="1:29" x14ac:dyDescent="0.25">
      <c r="B94" s="69" t="s">
        <v>46</v>
      </c>
      <c r="C94" s="69" t="s">
        <v>47</v>
      </c>
      <c r="D94" s="70"/>
      <c r="E94" s="70"/>
      <c r="F94" s="70"/>
      <c r="G94" s="71" t="s">
        <v>48</v>
      </c>
      <c r="H94" s="70"/>
      <c r="I94" s="70"/>
      <c r="J94" s="70"/>
      <c r="K94" s="72"/>
      <c r="L94" s="72"/>
      <c r="M94" s="72"/>
      <c r="N94" s="70"/>
      <c r="O94" s="70"/>
      <c r="P94" s="70"/>
      <c r="Q94" s="70"/>
    </row>
    <row r="95" spans="1:29" x14ac:dyDescent="0.25">
      <c r="D95" s="76"/>
      <c r="E95" s="41"/>
      <c r="F95" s="41"/>
      <c r="G95" s="36"/>
      <c r="K95" s="48"/>
      <c r="L95" s="48"/>
      <c r="M95" s="48"/>
      <c r="N95" s="48"/>
      <c r="O95" s="48"/>
    </row>
    <row r="96" spans="1:29" s="19" customFormat="1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</row>
    <row r="97" spans="2:17" ht="16.5" customHeight="1" x14ac:dyDescent="0.25">
      <c r="B97" s="41"/>
      <c r="C97" s="189" t="s">
        <v>5</v>
      </c>
      <c r="D97" s="191"/>
      <c r="E97" s="77" t="s">
        <v>29</v>
      </c>
      <c r="F97" s="78" t="s">
        <v>4</v>
      </c>
      <c r="G97" s="42" t="s">
        <v>26</v>
      </c>
      <c r="H97" s="42"/>
      <c r="I97" s="42" t="s">
        <v>1</v>
      </c>
      <c r="K97" s="11"/>
      <c r="L97" s="11"/>
      <c r="M97" s="111" t="s">
        <v>67</v>
      </c>
      <c r="N97" s="112"/>
      <c r="O97" s="112"/>
      <c r="P97" s="112"/>
      <c r="Q97" s="113"/>
    </row>
    <row r="98" spans="2:17" x14ac:dyDescent="0.25">
      <c r="B98" s="44">
        <v>1</v>
      </c>
      <c r="C98" s="131"/>
      <c r="D98" s="132"/>
      <c r="E98" s="7"/>
      <c r="F98" s="7"/>
      <c r="G98" s="9"/>
      <c r="H98" s="1"/>
      <c r="I98" s="47" t="str">
        <f>IF(C98="","",IF(G98&gt;40,0.5,IF(G98&gt;30,0.4,IF(G98&gt;20,0.3,IF(G98&gt;10,0.2,0.1)))))</f>
        <v/>
      </c>
      <c r="K98" s="11"/>
      <c r="L98" s="11"/>
      <c r="M98" s="114"/>
      <c r="N98" s="115"/>
      <c r="O98" s="115"/>
      <c r="P98" s="115"/>
      <c r="Q98" s="116"/>
    </row>
    <row r="99" spans="2:17" ht="16.5" customHeight="1" x14ac:dyDescent="0.25">
      <c r="B99" s="44">
        <v>2</v>
      </c>
      <c r="C99" s="131"/>
      <c r="D99" s="132"/>
      <c r="E99" s="7"/>
      <c r="F99" s="7"/>
      <c r="G99" s="9"/>
      <c r="H99" s="1"/>
      <c r="I99" s="47" t="str">
        <f t="shared" ref="I99:I137" si="17">IF(C99="","",IF(G99&gt;40,0.5,IF(G99&gt;30,0.4,IF(G99&gt;20,0.3,IF(G99&gt;10,0.2,0.1)))))</f>
        <v/>
      </c>
      <c r="K99" s="11"/>
      <c r="L99" s="11"/>
      <c r="M99" s="114"/>
      <c r="N99" s="115"/>
      <c r="O99" s="115"/>
      <c r="P99" s="115"/>
      <c r="Q99" s="116"/>
    </row>
    <row r="100" spans="2:17" x14ac:dyDescent="0.25">
      <c r="B100" s="44">
        <v>3</v>
      </c>
      <c r="C100" s="131"/>
      <c r="D100" s="132"/>
      <c r="E100" s="7"/>
      <c r="F100" s="7"/>
      <c r="G100" s="9"/>
      <c r="H100" s="1"/>
      <c r="I100" s="47" t="str">
        <f t="shared" si="17"/>
        <v/>
      </c>
      <c r="K100" s="11"/>
      <c r="L100" s="11"/>
      <c r="M100" s="114"/>
      <c r="N100" s="115"/>
      <c r="O100" s="115"/>
      <c r="P100" s="115"/>
      <c r="Q100" s="116"/>
    </row>
    <row r="101" spans="2:17" x14ac:dyDescent="0.25">
      <c r="B101" s="44">
        <v>4</v>
      </c>
      <c r="C101" s="131"/>
      <c r="D101" s="132"/>
      <c r="E101" s="7"/>
      <c r="F101" s="7"/>
      <c r="G101" s="9"/>
      <c r="H101" s="1"/>
      <c r="I101" s="47" t="str">
        <f t="shared" si="17"/>
        <v/>
      </c>
      <c r="K101" s="11"/>
      <c r="L101" s="11"/>
      <c r="M101" s="114"/>
      <c r="N101" s="115"/>
      <c r="O101" s="115"/>
      <c r="P101" s="115"/>
      <c r="Q101" s="116"/>
    </row>
    <row r="102" spans="2:17" x14ac:dyDescent="0.25">
      <c r="B102" s="44">
        <v>5</v>
      </c>
      <c r="C102" s="131"/>
      <c r="D102" s="132"/>
      <c r="E102" s="7"/>
      <c r="F102" s="7"/>
      <c r="G102" s="9"/>
      <c r="H102" s="1"/>
      <c r="I102" s="47" t="str">
        <f t="shared" si="17"/>
        <v/>
      </c>
      <c r="K102" s="11"/>
      <c r="L102" s="11"/>
      <c r="M102" s="114"/>
      <c r="N102" s="115"/>
      <c r="O102" s="115"/>
      <c r="P102" s="115"/>
      <c r="Q102" s="116"/>
    </row>
    <row r="103" spans="2:17" x14ac:dyDescent="0.25">
      <c r="B103" s="44">
        <v>6</v>
      </c>
      <c r="C103" s="131"/>
      <c r="D103" s="132"/>
      <c r="E103" s="7"/>
      <c r="F103" s="7"/>
      <c r="G103" s="9"/>
      <c r="H103" s="1"/>
      <c r="I103" s="47" t="str">
        <f t="shared" si="17"/>
        <v/>
      </c>
      <c r="K103" s="11"/>
      <c r="L103" s="11"/>
      <c r="M103" s="114"/>
      <c r="N103" s="115"/>
      <c r="O103" s="115"/>
      <c r="P103" s="115"/>
      <c r="Q103" s="116"/>
    </row>
    <row r="104" spans="2:17" x14ac:dyDescent="0.25">
      <c r="B104" s="44">
        <v>7</v>
      </c>
      <c r="C104" s="131"/>
      <c r="D104" s="132"/>
      <c r="E104" s="7"/>
      <c r="F104" s="7"/>
      <c r="G104" s="9"/>
      <c r="H104" s="1"/>
      <c r="I104" s="47" t="str">
        <f t="shared" si="17"/>
        <v/>
      </c>
      <c r="K104" s="11"/>
      <c r="L104" s="11"/>
      <c r="M104" s="117"/>
      <c r="N104" s="118"/>
      <c r="O104" s="118"/>
      <c r="P104" s="118"/>
      <c r="Q104" s="119"/>
    </row>
    <row r="105" spans="2:17" x14ac:dyDescent="0.25">
      <c r="B105" s="44">
        <v>8</v>
      </c>
      <c r="C105" s="131"/>
      <c r="D105" s="132"/>
      <c r="E105" s="7"/>
      <c r="F105" s="7"/>
      <c r="G105" s="9"/>
      <c r="H105" s="1"/>
      <c r="I105" s="47" t="str">
        <f t="shared" si="17"/>
        <v/>
      </c>
      <c r="K105" s="11"/>
      <c r="L105" s="11"/>
      <c r="M105" s="48"/>
      <c r="N105" s="48"/>
      <c r="O105" s="48"/>
      <c r="P105" s="48"/>
      <c r="Q105" s="48"/>
    </row>
    <row r="106" spans="2:17" x14ac:dyDescent="0.25">
      <c r="B106" s="44">
        <v>9</v>
      </c>
      <c r="C106" s="131"/>
      <c r="D106" s="132"/>
      <c r="E106" s="7"/>
      <c r="F106" s="7"/>
      <c r="G106" s="9"/>
      <c r="H106" s="1"/>
      <c r="I106" s="47" t="str">
        <f t="shared" si="17"/>
        <v/>
      </c>
      <c r="K106" s="11"/>
      <c r="L106" s="11"/>
      <c r="M106" s="48"/>
      <c r="N106" s="48"/>
      <c r="O106" s="48"/>
      <c r="P106" s="48"/>
      <c r="Q106" s="48"/>
    </row>
    <row r="107" spans="2:17" x14ac:dyDescent="0.25">
      <c r="B107" s="44">
        <v>10</v>
      </c>
      <c r="C107" s="131"/>
      <c r="D107" s="132"/>
      <c r="E107" s="7"/>
      <c r="F107" s="7"/>
      <c r="G107" s="9"/>
      <c r="H107" s="1"/>
      <c r="I107" s="47" t="str">
        <f t="shared" si="17"/>
        <v/>
      </c>
      <c r="K107" s="11"/>
      <c r="L107" s="11"/>
      <c r="M107" s="130" t="s">
        <v>68</v>
      </c>
      <c r="N107" s="130"/>
      <c r="O107" s="130"/>
      <c r="P107" s="130"/>
      <c r="Q107" s="130"/>
    </row>
    <row r="108" spans="2:17" x14ac:dyDescent="0.25">
      <c r="B108" s="44">
        <v>11</v>
      </c>
      <c r="C108" s="131"/>
      <c r="D108" s="132"/>
      <c r="E108" s="7"/>
      <c r="F108" s="7"/>
      <c r="G108" s="9"/>
      <c r="H108" s="1"/>
      <c r="I108" s="47" t="str">
        <f t="shared" si="17"/>
        <v/>
      </c>
      <c r="K108" s="11"/>
      <c r="L108" s="11"/>
      <c r="M108" s="130"/>
      <c r="N108" s="130"/>
      <c r="O108" s="130"/>
      <c r="P108" s="130"/>
      <c r="Q108" s="130"/>
    </row>
    <row r="109" spans="2:17" x14ac:dyDescent="0.25">
      <c r="B109" s="44">
        <v>12</v>
      </c>
      <c r="C109" s="131"/>
      <c r="D109" s="132"/>
      <c r="E109" s="7"/>
      <c r="F109" s="7"/>
      <c r="G109" s="9"/>
      <c r="H109" s="1"/>
      <c r="I109" s="47" t="str">
        <f t="shared" si="17"/>
        <v/>
      </c>
      <c r="K109" s="11"/>
      <c r="L109" s="11"/>
      <c r="M109" s="48"/>
      <c r="N109" s="48"/>
      <c r="O109" s="48"/>
      <c r="P109" s="48"/>
      <c r="Q109" s="48"/>
    </row>
    <row r="110" spans="2:17" x14ac:dyDescent="0.25">
      <c r="B110" s="44">
        <v>13</v>
      </c>
      <c r="C110" s="131"/>
      <c r="D110" s="132"/>
      <c r="E110" s="7"/>
      <c r="F110" s="7"/>
      <c r="G110" s="9"/>
      <c r="H110" s="1"/>
      <c r="I110" s="47" t="str">
        <f t="shared" si="17"/>
        <v/>
      </c>
      <c r="K110" s="11"/>
      <c r="L110" s="11"/>
      <c r="M110" s="48"/>
      <c r="N110" s="48"/>
      <c r="O110" s="48"/>
      <c r="P110" s="48"/>
      <c r="Q110" s="48"/>
    </row>
    <row r="111" spans="2:17" ht="16.5" customHeight="1" x14ac:dyDescent="0.25">
      <c r="B111" s="44">
        <v>14</v>
      </c>
      <c r="C111" s="131"/>
      <c r="D111" s="132"/>
      <c r="E111" s="7"/>
      <c r="F111" s="7"/>
      <c r="G111" s="9"/>
      <c r="H111" s="1"/>
      <c r="I111" s="47" t="str">
        <f t="shared" si="17"/>
        <v/>
      </c>
      <c r="K111" s="11"/>
      <c r="L111" s="11"/>
      <c r="M111" s="130" t="s">
        <v>69</v>
      </c>
      <c r="N111" s="130"/>
      <c r="O111" s="130"/>
      <c r="P111" s="130"/>
      <c r="Q111" s="130"/>
    </row>
    <row r="112" spans="2:17" x14ac:dyDescent="0.25">
      <c r="B112" s="44">
        <v>15</v>
      </c>
      <c r="C112" s="131"/>
      <c r="D112" s="132"/>
      <c r="E112" s="7"/>
      <c r="F112" s="7"/>
      <c r="G112" s="9"/>
      <c r="H112" s="1"/>
      <c r="I112" s="47" t="str">
        <f t="shared" si="17"/>
        <v/>
      </c>
      <c r="K112" s="11"/>
      <c r="L112" s="11"/>
      <c r="M112" s="130"/>
      <c r="N112" s="130"/>
      <c r="O112" s="130"/>
      <c r="P112" s="130"/>
      <c r="Q112" s="130"/>
    </row>
    <row r="113" spans="2:17" x14ac:dyDescent="0.25">
      <c r="B113" s="44">
        <v>16</v>
      </c>
      <c r="C113" s="131"/>
      <c r="D113" s="132"/>
      <c r="E113" s="7"/>
      <c r="F113" s="7"/>
      <c r="G113" s="9"/>
      <c r="H113" s="1"/>
      <c r="I113" s="47" t="str">
        <f t="shared" si="17"/>
        <v/>
      </c>
      <c r="K113" s="11"/>
      <c r="L113" s="11"/>
      <c r="M113" s="130"/>
      <c r="N113" s="130"/>
      <c r="O113" s="130"/>
      <c r="P113" s="130"/>
      <c r="Q113" s="130"/>
    </row>
    <row r="114" spans="2:17" x14ac:dyDescent="0.25">
      <c r="B114" s="44">
        <v>17</v>
      </c>
      <c r="C114" s="131"/>
      <c r="D114" s="132"/>
      <c r="E114" s="7"/>
      <c r="F114" s="7"/>
      <c r="G114" s="9"/>
      <c r="H114" s="1"/>
      <c r="I114" s="47" t="str">
        <f t="shared" si="17"/>
        <v/>
      </c>
      <c r="K114" s="11"/>
      <c r="L114" s="11"/>
      <c r="M114" s="130"/>
      <c r="N114" s="130"/>
      <c r="O114" s="130"/>
      <c r="P114" s="130"/>
      <c r="Q114" s="130"/>
    </row>
    <row r="115" spans="2:17" x14ac:dyDescent="0.25">
      <c r="B115" s="44">
        <v>18</v>
      </c>
      <c r="C115" s="131"/>
      <c r="D115" s="132"/>
      <c r="E115" s="7"/>
      <c r="F115" s="7"/>
      <c r="G115" s="9"/>
      <c r="H115" s="1"/>
      <c r="I115" s="47" t="str">
        <f t="shared" si="17"/>
        <v/>
      </c>
      <c r="K115" s="11"/>
      <c r="L115" s="11"/>
      <c r="M115" s="130"/>
      <c r="N115" s="130"/>
      <c r="O115" s="130"/>
      <c r="P115" s="130"/>
      <c r="Q115" s="130"/>
    </row>
    <row r="116" spans="2:17" x14ac:dyDescent="0.25">
      <c r="B116" s="44">
        <v>19</v>
      </c>
      <c r="C116" s="131"/>
      <c r="D116" s="132"/>
      <c r="E116" s="7"/>
      <c r="F116" s="7"/>
      <c r="G116" s="9"/>
      <c r="H116" s="1"/>
      <c r="I116" s="47" t="str">
        <f t="shared" si="17"/>
        <v/>
      </c>
      <c r="K116" s="11"/>
      <c r="L116" s="11"/>
      <c r="M116" s="130"/>
      <c r="N116" s="130"/>
      <c r="O116" s="130"/>
      <c r="P116" s="130"/>
      <c r="Q116" s="130"/>
    </row>
    <row r="117" spans="2:17" x14ac:dyDescent="0.25">
      <c r="B117" s="44">
        <v>20</v>
      </c>
      <c r="C117" s="131"/>
      <c r="D117" s="132"/>
      <c r="E117" s="7"/>
      <c r="F117" s="7"/>
      <c r="G117" s="9"/>
      <c r="H117" s="1"/>
      <c r="I117" s="47" t="str">
        <f t="shared" si="17"/>
        <v/>
      </c>
      <c r="K117" s="11"/>
      <c r="L117" s="11"/>
      <c r="M117" s="130"/>
      <c r="N117" s="130"/>
      <c r="O117" s="130"/>
      <c r="P117" s="130"/>
      <c r="Q117" s="130"/>
    </row>
    <row r="118" spans="2:17" x14ac:dyDescent="0.25">
      <c r="B118" s="44">
        <v>21</v>
      </c>
      <c r="C118" s="131"/>
      <c r="D118" s="132"/>
      <c r="E118" s="7"/>
      <c r="F118" s="7"/>
      <c r="G118" s="9"/>
      <c r="H118" s="1"/>
      <c r="I118" s="47" t="str">
        <f t="shared" si="17"/>
        <v/>
      </c>
      <c r="K118" s="11"/>
      <c r="L118" s="11"/>
      <c r="M118" s="130"/>
      <c r="N118" s="130"/>
      <c r="O118" s="130"/>
      <c r="P118" s="130"/>
      <c r="Q118" s="130"/>
    </row>
    <row r="119" spans="2:17" x14ac:dyDescent="0.25">
      <c r="B119" s="44">
        <v>22</v>
      </c>
      <c r="C119" s="131"/>
      <c r="D119" s="132"/>
      <c r="E119" s="7"/>
      <c r="F119" s="7"/>
      <c r="G119" s="9"/>
      <c r="H119" s="1"/>
      <c r="I119" s="47" t="str">
        <f t="shared" si="17"/>
        <v/>
      </c>
      <c r="K119" s="11"/>
      <c r="L119" s="11"/>
      <c r="M119" s="130"/>
      <c r="N119" s="130"/>
      <c r="O119" s="130"/>
      <c r="P119" s="130"/>
      <c r="Q119" s="130"/>
    </row>
    <row r="120" spans="2:17" x14ac:dyDescent="0.25">
      <c r="B120" s="44">
        <v>23</v>
      </c>
      <c r="C120" s="131"/>
      <c r="D120" s="132"/>
      <c r="E120" s="7"/>
      <c r="F120" s="7"/>
      <c r="G120" s="9"/>
      <c r="H120" s="1"/>
      <c r="I120" s="47" t="str">
        <f t="shared" si="17"/>
        <v/>
      </c>
      <c r="K120" s="11"/>
      <c r="L120" s="11"/>
      <c r="M120" s="48"/>
      <c r="N120" s="48"/>
      <c r="O120" s="48"/>
      <c r="P120" s="48"/>
      <c r="Q120" s="48"/>
    </row>
    <row r="121" spans="2:17" x14ac:dyDescent="0.25">
      <c r="B121" s="44">
        <v>24</v>
      </c>
      <c r="C121" s="131"/>
      <c r="D121" s="132"/>
      <c r="E121" s="7"/>
      <c r="F121" s="7"/>
      <c r="G121" s="9"/>
      <c r="H121" s="1"/>
      <c r="I121" s="47" t="str">
        <f t="shared" si="17"/>
        <v/>
      </c>
      <c r="K121" s="11"/>
      <c r="L121" s="11"/>
      <c r="M121" s="48"/>
      <c r="N121" s="48"/>
      <c r="O121" s="48"/>
      <c r="P121" s="48"/>
      <c r="Q121" s="48"/>
    </row>
    <row r="122" spans="2:17" x14ac:dyDescent="0.25">
      <c r="B122" s="44">
        <v>25</v>
      </c>
      <c r="C122" s="131"/>
      <c r="D122" s="132"/>
      <c r="E122" s="7"/>
      <c r="F122" s="7"/>
      <c r="G122" s="9"/>
      <c r="H122" s="1"/>
      <c r="I122" s="47" t="str">
        <f t="shared" si="17"/>
        <v/>
      </c>
      <c r="K122" s="11"/>
      <c r="L122" s="11"/>
      <c r="M122" s="48"/>
      <c r="N122" s="48"/>
      <c r="O122" s="48"/>
      <c r="P122" s="48"/>
      <c r="Q122" s="48"/>
    </row>
    <row r="123" spans="2:17" x14ac:dyDescent="0.25">
      <c r="B123" s="44">
        <v>26</v>
      </c>
      <c r="C123" s="131"/>
      <c r="D123" s="132"/>
      <c r="E123" s="7"/>
      <c r="F123" s="7"/>
      <c r="G123" s="9"/>
      <c r="H123" s="1"/>
      <c r="I123" s="47" t="str">
        <f t="shared" si="17"/>
        <v/>
      </c>
      <c r="K123" s="11"/>
      <c r="L123" s="11"/>
      <c r="M123" s="48"/>
      <c r="N123" s="48"/>
      <c r="O123" s="48"/>
      <c r="P123" s="48"/>
      <c r="Q123" s="48"/>
    </row>
    <row r="124" spans="2:17" x14ac:dyDescent="0.25">
      <c r="B124" s="44">
        <v>27</v>
      </c>
      <c r="C124" s="131"/>
      <c r="D124" s="132"/>
      <c r="E124" s="7"/>
      <c r="F124" s="7"/>
      <c r="G124" s="9"/>
      <c r="H124" s="1"/>
      <c r="I124" s="47" t="str">
        <f t="shared" si="17"/>
        <v/>
      </c>
      <c r="K124" s="11"/>
      <c r="L124" s="11"/>
      <c r="M124" s="48"/>
      <c r="N124" s="48"/>
      <c r="O124" s="48"/>
      <c r="P124" s="48"/>
      <c r="Q124" s="48"/>
    </row>
    <row r="125" spans="2:17" x14ac:dyDescent="0.25">
      <c r="B125" s="44">
        <v>28</v>
      </c>
      <c r="C125" s="131"/>
      <c r="D125" s="132"/>
      <c r="E125" s="7"/>
      <c r="F125" s="7"/>
      <c r="G125" s="9"/>
      <c r="H125" s="1"/>
      <c r="I125" s="47" t="str">
        <f t="shared" si="17"/>
        <v/>
      </c>
      <c r="K125" s="11"/>
      <c r="L125" s="11"/>
      <c r="M125" s="48"/>
      <c r="N125" s="48"/>
      <c r="O125" s="48"/>
      <c r="P125" s="48"/>
      <c r="Q125" s="48"/>
    </row>
    <row r="126" spans="2:17" x14ac:dyDescent="0.25">
      <c r="B126" s="44">
        <v>29</v>
      </c>
      <c r="C126" s="131"/>
      <c r="D126" s="132"/>
      <c r="E126" s="7"/>
      <c r="F126" s="7"/>
      <c r="G126" s="9"/>
      <c r="H126" s="1"/>
      <c r="I126" s="47" t="str">
        <f t="shared" si="17"/>
        <v/>
      </c>
      <c r="K126" s="11"/>
      <c r="L126" s="11"/>
      <c r="M126" s="48"/>
      <c r="N126" s="48"/>
      <c r="O126" s="48"/>
      <c r="P126" s="48"/>
      <c r="Q126" s="48"/>
    </row>
    <row r="127" spans="2:17" ht="16.5" customHeight="1" x14ac:dyDescent="0.25">
      <c r="B127" s="44">
        <v>30</v>
      </c>
      <c r="C127" s="131"/>
      <c r="D127" s="132"/>
      <c r="E127" s="7"/>
      <c r="F127" s="7"/>
      <c r="G127" s="9"/>
      <c r="H127" s="1"/>
      <c r="I127" s="47" t="str">
        <f t="shared" si="17"/>
        <v/>
      </c>
      <c r="K127" s="11"/>
      <c r="L127" s="11"/>
      <c r="M127" s="58"/>
      <c r="N127" s="58"/>
      <c r="O127" s="58"/>
      <c r="P127" s="58"/>
      <c r="Q127" s="58"/>
    </row>
    <row r="128" spans="2:17" x14ac:dyDescent="0.25">
      <c r="B128" s="44">
        <v>31</v>
      </c>
      <c r="C128" s="131"/>
      <c r="D128" s="132"/>
      <c r="E128" s="7"/>
      <c r="F128" s="7"/>
      <c r="G128" s="9"/>
      <c r="H128" s="1"/>
      <c r="I128" s="47" t="str">
        <f t="shared" si="17"/>
        <v/>
      </c>
      <c r="K128" s="11"/>
      <c r="L128" s="11"/>
      <c r="M128" s="58"/>
      <c r="N128" s="58"/>
      <c r="O128" s="58"/>
      <c r="P128" s="58"/>
      <c r="Q128" s="58"/>
    </row>
    <row r="129" spans="2:18" x14ac:dyDescent="0.25">
      <c r="B129" s="44">
        <v>32</v>
      </c>
      <c r="C129" s="131"/>
      <c r="D129" s="132"/>
      <c r="E129" s="7"/>
      <c r="F129" s="7"/>
      <c r="G129" s="9"/>
      <c r="H129" s="1"/>
      <c r="I129" s="47" t="str">
        <f t="shared" si="17"/>
        <v/>
      </c>
      <c r="K129" s="11"/>
      <c r="L129" s="11"/>
      <c r="M129" s="58"/>
      <c r="N129" s="58"/>
      <c r="O129" s="58"/>
      <c r="P129" s="58"/>
      <c r="Q129" s="58"/>
    </row>
    <row r="130" spans="2:18" ht="16.5" customHeight="1" x14ac:dyDescent="0.25">
      <c r="B130" s="44">
        <v>33</v>
      </c>
      <c r="C130" s="131"/>
      <c r="D130" s="132"/>
      <c r="E130" s="7"/>
      <c r="F130" s="7"/>
      <c r="G130" s="9"/>
      <c r="H130" s="1"/>
      <c r="I130" s="47" t="str">
        <f t="shared" si="17"/>
        <v/>
      </c>
      <c r="K130" s="11"/>
      <c r="L130" s="11"/>
      <c r="M130" s="129"/>
      <c r="N130" s="129"/>
      <c r="O130" s="129"/>
      <c r="P130" s="129"/>
      <c r="Q130" s="129"/>
    </row>
    <row r="131" spans="2:18" x14ac:dyDescent="0.25">
      <c r="B131" s="44">
        <v>34</v>
      </c>
      <c r="C131" s="131"/>
      <c r="D131" s="132"/>
      <c r="E131" s="7"/>
      <c r="F131" s="7"/>
      <c r="G131" s="9"/>
      <c r="H131" s="1"/>
      <c r="I131" s="47" t="str">
        <f t="shared" si="17"/>
        <v/>
      </c>
      <c r="K131" s="11"/>
      <c r="L131" s="11"/>
      <c r="M131" s="129"/>
      <c r="N131" s="129"/>
      <c r="O131" s="129"/>
      <c r="P131" s="129"/>
      <c r="Q131" s="129"/>
    </row>
    <row r="132" spans="2:18" x14ac:dyDescent="0.25">
      <c r="B132" s="44">
        <v>35</v>
      </c>
      <c r="C132" s="131"/>
      <c r="D132" s="132"/>
      <c r="E132" s="7"/>
      <c r="F132" s="7"/>
      <c r="G132" s="9"/>
      <c r="H132" s="1"/>
      <c r="I132" s="47" t="str">
        <f t="shared" si="17"/>
        <v/>
      </c>
      <c r="K132" s="11"/>
      <c r="L132" s="11"/>
      <c r="M132" s="129"/>
      <c r="N132" s="129"/>
      <c r="O132" s="129"/>
      <c r="P132" s="129"/>
      <c r="Q132" s="129"/>
    </row>
    <row r="133" spans="2:18" x14ac:dyDescent="0.25">
      <c r="B133" s="44">
        <v>36</v>
      </c>
      <c r="C133" s="131"/>
      <c r="D133" s="132"/>
      <c r="E133" s="7"/>
      <c r="F133" s="7"/>
      <c r="G133" s="9"/>
      <c r="H133" s="1"/>
      <c r="I133" s="47" t="str">
        <f t="shared" si="17"/>
        <v/>
      </c>
      <c r="K133" s="11"/>
      <c r="L133" s="11"/>
      <c r="M133" s="129"/>
      <c r="N133" s="129"/>
      <c r="O133" s="129"/>
      <c r="P133" s="129"/>
      <c r="Q133" s="129"/>
    </row>
    <row r="134" spans="2:18" x14ac:dyDescent="0.25">
      <c r="B134" s="44">
        <v>37</v>
      </c>
      <c r="C134" s="131"/>
      <c r="D134" s="132"/>
      <c r="E134" s="7"/>
      <c r="F134" s="7"/>
      <c r="G134" s="9"/>
      <c r="H134" s="1"/>
      <c r="I134" s="47" t="str">
        <f t="shared" si="17"/>
        <v/>
      </c>
      <c r="K134" s="11"/>
      <c r="L134" s="11"/>
      <c r="M134" s="129"/>
      <c r="N134" s="129"/>
      <c r="O134" s="129"/>
      <c r="P134" s="129"/>
      <c r="Q134" s="129"/>
    </row>
    <row r="135" spans="2:18" x14ac:dyDescent="0.25">
      <c r="B135" s="44">
        <v>38</v>
      </c>
      <c r="C135" s="131"/>
      <c r="D135" s="132"/>
      <c r="E135" s="7"/>
      <c r="F135" s="7"/>
      <c r="G135" s="9"/>
      <c r="H135" s="1"/>
      <c r="I135" s="47" t="str">
        <f t="shared" si="17"/>
        <v/>
      </c>
      <c r="K135" s="11"/>
      <c r="L135" s="11"/>
      <c r="M135" s="129"/>
      <c r="N135" s="129"/>
      <c r="O135" s="129"/>
      <c r="P135" s="129"/>
      <c r="Q135" s="129"/>
    </row>
    <row r="136" spans="2:18" x14ac:dyDescent="0.25">
      <c r="B136" s="44">
        <v>39</v>
      </c>
      <c r="C136" s="131"/>
      <c r="D136" s="132"/>
      <c r="E136" s="7"/>
      <c r="F136" s="7"/>
      <c r="G136" s="9"/>
      <c r="H136" s="1"/>
      <c r="I136" s="47" t="str">
        <f t="shared" si="17"/>
        <v/>
      </c>
      <c r="K136" s="11"/>
      <c r="L136" s="11"/>
      <c r="M136" s="129"/>
      <c r="N136" s="129"/>
      <c r="O136" s="129"/>
      <c r="P136" s="129"/>
      <c r="Q136" s="129"/>
    </row>
    <row r="137" spans="2:18" x14ac:dyDescent="0.25">
      <c r="B137" s="44">
        <v>40</v>
      </c>
      <c r="C137" s="131"/>
      <c r="D137" s="132"/>
      <c r="E137" s="7"/>
      <c r="F137" s="7"/>
      <c r="G137" s="9"/>
      <c r="H137" s="1"/>
      <c r="I137" s="47" t="str">
        <f t="shared" si="17"/>
        <v/>
      </c>
      <c r="K137" s="11"/>
      <c r="L137" s="11"/>
      <c r="M137" s="129"/>
      <c r="N137" s="129"/>
      <c r="O137" s="129"/>
      <c r="P137" s="129"/>
      <c r="Q137" s="129"/>
    </row>
    <row r="138" spans="2:18" x14ac:dyDescent="0.25">
      <c r="G138" s="11" t="s">
        <v>3</v>
      </c>
      <c r="I138" s="79">
        <f>SUM(I98:I137)</f>
        <v>0</v>
      </c>
      <c r="J138" s="12"/>
      <c r="K138" s="11"/>
      <c r="L138" s="13"/>
      <c r="M138" s="13"/>
      <c r="N138" s="13"/>
      <c r="O138" s="49"/>
      <c r="P138" s="49"/>
      <c r="Q138" s="49"/>
      <c r="R138" s="49"/>
    </row>
    <row r="139" spans="2:18" x14ac:dyDescent="0.25">
      <c r="F139" s="11" t="s">
        <v>48</v>
      </c>
      <c r="G139" s="74" t="s">
        <v>2</v>
      </c>
      <c r="I139" s="80">
        <f>IF(I138&gt;3.5,3.5,I138)</f>
        <v>0</v>
      </c>
      <c r="J139" s="12"/>
      <c r="K139" s="11"/>
      <c r="O139" s="49"/>
      <c r="P139" s="49"/>
      <c r="Q139" s="49"/>
      <c r="R139" s="49"/>
    </row>
    <row r="140" spans="2:18" x14ac:dyDescent="0.25">
      <c r="E140" s="81"/>
      <c r="F140" s="81"/>
      <c r="G140" s="10"/>
      <c r="N140" s="49"/>
      <c r="O140" s="49"/>
      <c r="P140" s="49"/>
      <c r="Q140" s="49"/>
    </row>
    <row r="141" spans="2:18" x14ac:dyDescent="0.25">
      <c r="B141" s="69" t="s">
        <v>50</v>
      </c>
      <c r="C141" s="69" t="s">
        <v>49</v>
      </c>
      <c r="D141" s="69"/>
      <c r="E141" s="69"/>
      <c r="F141" s="69"/>
      <c r="G141" s="69" t="s">
        <v>27</v>
      </c>
      <c r="H141" s="69"/>
      <c r="I141" s="69"/>
      <c r="J141" s="69"/>
      <c r="K141" s="69"/>
      <c r="L141" s="69"/>
      <c r="M141" s="69"/>
      <c r="N141" s="69"/>
      <c r="O141" s="69"/>
      <c r="P141" s="69"/>
      <c r="Q141" s="69"/>
    </row>
    <row r="142" spans="2:18" x14ac:dyDescent="0.25">
      <c r="E142" s="81"/>
      <c r="F142" s="81"/>
      <c r="G142" s="10"/>
      <c r="N142" s="49"/>
      <c r="O142" s="49"/>
      <c r="P142" s="49"/>
      <c r="Q142" s="49"/>
    </row>
    <row r="143" spans="2:18" x14ac:dyDescent="0.25">
      <c r="E143" s="81"/>
      <c r="F143" s="81"/>
      <c r="G143" s="10"/>
      <c r="N143" s="49"/>
      <c r="O143" s="49"/>
      <c r="P143" s="49"/>
      <c r="Q143" s="49"/>
    </row>
    <row r="144" spans="2:18" x14ac:dyDescent="0.25">
      <c r="C144" s="56" t="s">
        <v>28</v>
      </c>
      <c r="D144" s="42" t="s">
        <v>1</v>
      </c>
      <c r="E144" s="81"/>
      <c r="F144" s="81"/>
      <c r="G144" s="10"/>
      <c r="H144" s="10"/>
      <c r="I144" s="12"/>
      <c r="K144" s="11"/>
      <c r="L144" s="168" t="s">
        <v>70</v>
      </c>
      <c r="M144" s="169"/>
      <c r="N144" s="169"/>
      <c r="O144" s="169"/>
      <c r="P144" s="169"/>
      <c r="Q144" s="170"/>
      <c r="R144" s="49"/>
    </row>
    <row r="145" spans="2:18" ht="16.5" customHeight="1" x14ac:dyDescent="0.25">
      <c r="C145" s="8"/>
      <c r="D145" s="74" t="str">
        <f>IF(C145="","",IF(C145="ACTIC bàsic",0.25,IF(C145="ACTIC mitjà",0.5,IF(C145="ACTIC avançat",1))))</f>
        <v/>
      </c>
      <c r="E145" s="81"/>
      <c r="F145" s="81"/>
      <c r="G145" s="10"/>
      <c r="H145" s="10"/>
      <c r="I145" s="12"/>
      <c r="K145" s="11"/>
      <c r="L145" s="171"/>
      <c r="M145" s="172"/>
      <c r="N145" s="172"/>
      <c r="O145" s="172"/>
      <c r="P145" s="172"/>
      <c r="Q145" s="173"/>
      <c r="R145" s="49"/>
    </row>
    <row r="146" spans="2:18" x14ac:dyDescent="0.25">
      <c r="E146" s="81"/>
      <c r="F146" s="81"/>
      <c r="G146" s="10"/>
      <c r="H146" s="10"/>
      <c r="I146" s="12"/>
      <c r="K146" s="11"/>
      <c r="L146" s="171"/>
      <c r="M146" s="172"/>
      <c r="N146" s="172"/>
      <c r="O146" s="172"/>
      <c r="P146" s="172"/>
      <c r="Q146" s="173"/>
      <c r="R146" s="49"/>
    </row>
    <row r="147" spans="2:18" x14ac:dyDescent="0.25">
      <c r="E147" s="81"/>
      <c r="F147" s="81"/>
      <c r="G147" s="10"/>
      <c r="H147" s="10"/>
      <c r="I147" s="12"/>
      <c r="K147" s="11"/>
      <c r="L147" s="174"/>
      <c r="M147" s="175"/>
      <c r="N147" s="175"/>
      <c r="O147" s="175"/>
      <c r="P147" s="175"/>
      <c r="Q147" s="176"/>
      <c r="R147" s="49"/>
    </row>
    <row r="148" spans="2:18" x14ac:dyDescent="0.25">
      <c r="E148" s="81"/>
      <c r="F148" s="81"/>
      <c r="G148" s="10"/>
      <c r="H148" s="10"/>
      <c r="I148" s="12"/>
      <c r="K148" s="11"/>
      <c r="L148" s="48"/>
      <c r="M148" s="48"/>
      <c r="N148" s="48"/>
      <c r="O148" s="48"/>
      <c r="P148" s="48"/>
      <c r="Q148" s="48"/>
      <c r="R148" s="49"/>
    </row>
    <row r="149" spans="2:18" x14ac:dyDescent="0.25">
      <c r="E149" s="81"/>
      <c r="F149" s="81"/>
      <c r="G149" s="10"/>
      <c r="N149" s="49"/>
      <c r="O149" s="49"/>
      <c r="P149" s="49"/>
      <c r="Q149" s="49"/>
    </row>
    <row r="150" spans="2:18" x14ac:dyDescent="0.25">
      <c r="E150" s="81"/>
      <c r="F150" s="81"/>
      <c r="G150" s="10"/>
      <c r="N150" s="49"/>
      <c r="O150" s="49"/>
      <c r="P150" s="49"/>
      <c r="Q150" s="49"/>
    </row>
    <row r="151" spans="2:18" x14ac:dyDescent="0.25">
      <c r="B151" s="69" t="s">
        <v>51</v>
      </c>
      <c r="C151" s="69" t="s">
        <v>52</v>
      </c>
      <c r="D151" s="69"/>
      <c r="E151" s="69"/>
      <c r="F151" s="69"/>
      <c r="G151" s="69" t="s">
        <v>54</v>
      </c>
      <c r="H151" s="69"/>
      <c r="I151" s="69"/>
      <c r="J151" s="69"/>
      <c r="K151" s="69"/>
      <c r="L151" s="69"/>
      <c r="M151" s="69"/>
      <c r="N151" s="69"/>
      <c r="O151" s="69"/>
      <c r="P151" s="69"/>
      <c r="Q151" s="69"/>
    </row>
    <row r="152" spans="2:18" x14ac:dyDescent="0.25">
      <c r="E152" s="81"/>
      <c r="F152" s="81"/>
      <c r="G152" s="10"/>
      <c r="N152" s="49"/>
      <c r="O152" s="49"/>
      <c r="P152" s="49"/>
      <c r="Q152" s="49"/>
    </row>
    <row r="153" spans="2:18" x14ac:dyDescent="0.25">
      <c r="E153" s="81"/>
      <c r="F153" s="81"/>
      <c r="G153" s="10"/>
      <c r="N153" s="49"/>
      <c r="O153" s="49"/>
      <c r="P153" s="49"/>
      <c r="Q153" s="49"/>
    </row>
    <row r="154" spans="2:18" x14ac:dyDescent="0.25">
      <c r="B154" s="41"/>
      <c r="C154" s="189" t="s">
        <v>73</v>
      </c>
      <c r="D154" s="190"/>
      <c r="E154" s="191"/>
      <c r="F154" s="78" t="s">
        <v>4</v>
      </c>
      <c r="G154" s="42" t="s">
        <v>1</v>
      </c>
      <c r="H154" s="11"/>
      <c r="K154" s="11"/>
      <c r="L154" s="177" t="s">
        <v>71</v>
      </c>
      <c r="M154" s="178"/>
      <c r="N154" s="178"/>
      <c r="O154" s="178"/>
      <c r="P154" s="178"/>
      <c r="Q154" s="179"/>
      <c r="R154" s="49"/>
    </row>
    <row r="155" spans="2:18" x14ac:dyDescent="0.25">
      <c r="B155" s="44">
        <v>1</v>
      </c>
      <c r="C155" s="184"/>
      <c r="D155" s="185"/>
      <c r="E155" s="186"/>
      <c r="F155" s="7"/>
      <c r="G155" s="47" t="str">
        <f>IF(C155="","",0.5)</f>
        <v/>
      </c>
      <c r="H155" s="11"/>
      <c r="K155" s="11"/>
      <c r="L155" s="180"/>
      <c r="M155" s="181"/>
      <c r="N155" s="181"/>
      <c r="O155" s="181"/>
      <c r="P155" s="181"/>
      <c r="Q155" s="182"/>
      <c r="R155" s="49"/>
    </row>
    <row r="156" spans="2:18" x14ac:dyDescent="0.25">
      <c r="B156" s="44">
        <v>2</v>
      </c>
      <c r="C156" s="184"/>
      <c r="D156" s="185"/>
      <c r="E156" s="186"/>
      <c r="F156" s="7"/>
      <c r="G156" s="47" t="str">
        <f>IF(C156="","",0.5)</f>
        <v/>
      </c>
      <c r="H156" s="11"/>
      <c r="K156" s="11"/>
      <c r="O156" s="49"/>
      <c r="P156" s="49"/>
      <c r="Q156" s="49"/>
      <c r="R156" s="49"/>
    </row>
    <row r="157" spans="2:18" x14ac:dyDescent="0.25">
      <c r="B157" s="44">
        <v>3</v>
      </c>
      <c r="C157" s="184"/>
      <c r="D157" s="185"/>
      <c r="E157" s="186"/>
      <c r="F157" s="7"/>
      <c r="G157" s="47"/>
      <c r="H157" s="11"/>
      <c r="K157" s="11"/>
      <c r="L157" s="183" t="s">
        <v>72</v>
      </c>
      <c r="M157" s="183"/>
      <c r="N157" s="183"/>
      <c r="O157" s="183"/>
      <c r="P157" s="183"/>
      <c r="Q157" s="183"/>
      <c r="R157" s="49"/>
    </row>
    <row r="158" spans="2:18" x14ac:dyDescent="0.25">
      <c r="B158" s="44">
        <v>4</v>
      </c>
      <c r="C158" s="184"/>
      <c r="D158" s="185"/>
      <c r="E158" s="186"/>
      <c r="F158" s="7"/>
      <c r="G158" s="47"/>
      <c r="H158" s="11"/>
      <c r="K158" s="11"/>
      <c r="L158" s="183"/>
      <c r="M158" s="183"/>
      <c r="N158" s="183"/>
      <c r="O158" s="183"/>
      <c r="P158" s="183"/>
      <c r="Q158" s="183"/>
      <c r="R158" s="49"/>
    </row>
    <row r="159" spans="2:18" x14ac:dyDescent="0.25">
      <c r="B159" s="44">
        <v>5</v>
      </c>
      <c r="C159" s="184"/>
      <c r="D159" s="185"/>
      <c r="E159" s="186"/>
      <c r="F159" s="7"/>
      <c r="G159" s="47" t="str">
        <f>IF(C159="","",0.5)</f>
        <v/>
      </c>
      <c r="H159" s="11"/>
      <c r="K159" s="11"/>
      <c r="O159" s="49"/>
      <c r="P159" s="49"/>
      <c r="Q159" s="49"/>
      <c r="R159" s="49"/>
    </row>
    <row r="160" spans="2:18" x14ac:dyDescent="0.25">
      <c r="B160" s="44">
        <v>6</v>
      </c>
      <c r="C160" s="184"/>
      <c r="D160" s="185"/>
      <c r="E160" s="186"/>
      <c r="F160" s="7"/>
      <c r="G160" s="47" t="str">
        <f>IF(C160="","",0.5)</f>
        <v/>
      </c>
      <c r="H160" s="11"/>
      <c r="K160" s="11"/>
      <c r="O160" s="49"/>
      <c r="P160" s="49"/>
      <c r="Q160" s="49"/>
      <c r="R160" s="49"/>
    </row>
    <row r="161" spans="1:18" ht="16.5" customHeight="1" x14ac:dyDescent="0.25">
      <c r="B161" s="44">
        <v>7</v>
      </c>
      <c r="C161" s="184"/>
      <c r="D161" s="185"/>
      <c r="E161" s="186"/>
      <c r="F161" s="7"/>
      <c r="G161" s="47" t="str">
        <f>IF(C161="","",0.5)</f>
        <v/>
      </c>
      <c r="H161" s="11"/>
      <c r="K161" s="11"/>
      <c r="R161" s="49"/>
    </row>
    <row r="162" spans="1:18" x14ac:dyDescent="0.25">
      <c r="E162" s="81"/>
      <c r="F162" s="11" t="s">
        <v>3</v>
      </c>
      <c r="G162" s="79">
        <f>SUM(G155:G161)</f>
        <v>0</v>
      </c>
      <c r="H162" s="11"/>
      <c r="K162" s="11"/>
      <c r="R162" s="49"/>
    </row>
    <row r="163" spans="1:18" x14ac:dyDescent="0.25">
      <c r="E163" s="11" t="s">
        <v>54</v>
      </c>
      <c r="F163" s="74" t="s">
        <v>2</v>
      </c>
      <c r="G163" s="80">
        <f>IF(G162&gt;0.5,0.5,G162)</f>
        <v>0</v>
      </c>
      <c r="H163" s="11"/>
      <c r="K163" s="11"/>
      <c r="L163" s="82"/>
      <c r="M163" s="82"/>
      <c r="N163" s="82"/>
      <c r="O163" s="82"/>
      <c r="P163" s="82"/>
      <c r="Q163" s="82"/>
      <c r="R163" s="49"/>
    </row>
    <row r="164" spans="1:18" x14ac:dyDescent="0.25">
      <c r="E164" s="81"/>
      <c r="F164" s="81"/>
      <c r="G164" s="81"/>
      <c r="H164" s="10"/>
      <c r="I164" s="12"/>
      <c r="K164" s="11"/>
      <c r="O164" s="49"/>
      <c r="P164" s="49"/>
      <c r="Q164" s="49"/>
      <c r="R164" s="49"/>
    </row>
    <row r="165" spans="1:18" x14ac:dyDescent="0.25">
      <c r="E165" s="81"/>
      <c r="F165" s="81"/>
      <c r="G165" s="81"/>
      <c r="H165" s="10"/>
      <c r="I165" s="12"/>
      <c r="K165" s="11"/>
      <c r="O165" s="49"/>
      <c r="P165" s="49"/>
      <c r="Q165" s="49"/>
      <c r="R165" s="49"/>
    </row>
    <row r="166" spans="1:18" x14ac:dyDescent="0.25">
      <c r="E166" s="81"/>
      <c r="F166" s="81"/>
      <c r="G166" s="10"/>
      <c r="N166" s="49"/>
      <c r="O166" s="49"/>
      <c r="P166" s="49"/>
      <c r="Q166" s="49"/>
    </row>
    <row r="167" spans="1:18" s="87" customFormat="1" ht="27" customHeight="1" x14ac:dyDescent="0.25">
      <c r="A167" s="65"/>
      <c r="B167" s="65"/>
      <c r="C167" s="65" t="s">
        <v>53</v>
      </c>
      <c r="D167" s="83"/>
      <c r="E167" s="84">
        <f>IF((SUM(G163,I139,D145,F91))&gt;7,7,SUM(G163,I139,D145,F91))</f>
        <v>0</v>
      </c>
      <c r="F167" s="83"/>
      <c r="G167" s="83"/>
      <c r="H167" s="85" t="s">
        <v>36</v>
      </c>
      <c r="I167" s="83"/>
      <c r="J167" s="83"/>
      <c r="K167" s="86"/>
      <c r="L167" s="86"/>
      <c r="M167" s="86"/>
      <c r="N167" s="83"/>
      <c r="O167" s="83"/>
      <c r="P167" s="83"/>
      <c r="Q167" s="83"/>
    </row>
    <row r="168" spans="1:18" x14ac:dyDescent="0.25">
      <c r="E168" s="81"/>
      <c r="F168" s="81"/>
      <c r="G168" s="10"/>
      <c r="N168" s="49"/>
      <c r="O168" s="49"/>
      <c r="P168" s="49"/>
      <c r="Q168" s="49"/>
    </row>
    <row r="169" spans="1:18" x14ac:dyDescent="0.25">
      <c r="E169" s="81"/>
      <c r="F169" s="81"/>
      <c r="G169" s="10"/>
      <c r="N169" s="49"/>
      <c r="O169" s="49"/>
      <c r="P169" s="49"/>
      <c r="Q169" s="49"/>
    </row>
  </sheetData>
  <sheetProtection algorithmName="SHA-512" hashValue="3ZM1Wg68c8eaH8reWnPLgf1oBmR/pKhna9lfsDe9P/xd5+n/2swpdu8Uut9oHX601VP0AucwUWGIq4Uhx2t+kw==" saltValue="WEy83ZZ2RrKlJHGWZMWMWA==" spinCount="100000" sheet="1" objects="1" scenarios="1"/>
  <mergeCells count="98">
    <mergeCell ref="C161:E161"/>
    <mergeCell ref="I26:J26"/>
    <mergeCell ref="C154:E154"/>
    <mergeCell ref="C155:E155"/>
    <mergeCell ref="C156:E156"/>
    <mergeCell ref="C157:E157"/>
    <mergeCell ref="C158:E158"/>
    <mergeCell ref="C159:E159"/>
    <mergeCell ref="C160:E160"/>
    <mergeCell ref="C118:D118"/>
    <mergeCell ref="C119:D119"/>
    <mergeCell ref="C97:D97"/>
    <mergeCell ref="C98:D98"/>
    <mergeCell ref="C84:D84"/>
    <mergeCell ref="C85:D85"/>
    <mergeCell ref="C86:D86"/>
    <mergeCell ref="L144:Q147"/>
    <mergeCell ref="L154:Q155"/>
    <mergeCell ref="L157:Q158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I45:J45"/>
    <mergeCell ref="I49:J49"/>
    <mergeCell ref="N51:Q54"/>
    <mergeCell ref="M92:Q92"/>
    <mergeCell ref="C87:D87"/>
    <mergeCell ref="C88:D88"/>
    <mergeCell ref="C89:D89"/>
    <mergeCell ref="C79:D79"/>
    <mergeCell ref="I68:J68"/>
    <mergeCell ref="N62:Q65"/>
    <mergeCell ref="C81:D81"/>
    <mergeCell ref="C82:D82"/>
    <mergeCell ref="C83:D83"/>
    <mergeCell ref="N50:Q50"/>
    <mergeCell ref="C80:D80"/>
    <mergeCell ref="M79:Q79"/>
    <mergeCell ref="K17:N18"/>
    <mergeCell ref="C16:E16"/>
    <mergeCell ref="C17:D17"/>
    <mergeCell ref="C18:D18"/>
    <mergeCell ref="C15:E15"/>
    <mergeCell ref="K15:N16"/>
    <mergeCell ref="C128:D128"/>
    <mergeCell ref="C8:D8"/>
    <mergeCell ref="E8:G8"/>
    <mergeCell ref="E9:G9"/>
    <mergeCell ref="E10:G10"/>
    <mergeCell ref="E11:G11"/>
    <mergeCell ref="C9:D9"/>
    <mergeCell ref="C10:D10"/>
    <mergeCell ref="C11:D11"/>
    <mergeCell ref="D92:E92"/>
    <mergeCell ref="C122:D122"/>
    <mergeCell ref="C123:D123"/>
    <mergeCell ref="C124:D124"/>
    <mergeCell ref="C99:D99"/>
    <mergeCell ref="C100:D100"/>
    <mergeCell ref="C101:D101"/>
    <mergeCell ref="C102:D102"/>
    <mergeCell ref="C131:D131"/>
    <mergeCell ref="C137:D137"/>
    <mergeCell ref="C103:D103"/>
    <mergeCell ref="C104:D104"/>
    <mergeCell ref="C127:D127"/>
    <mergeCell ref="C125:D125"/>
    <mergeCell ref="C126:D126"/>
    <mergeCell ref="C132:D132"/>
    <mergeCell ref="C133:D133"/>
    <mergeCell ref="C134:D134"/>
    <mergeCell ref="C135:D135"/>
    <mergeCell ref="C136:D136"/>
    <mergeCell ref="C129:D129"/>
    <mergeCell ref="C130:D130"/>
    <mergeCell ref="C120:D120"/>
    <mergeCell ref="C121:D121"/>
    <mergeCell ref="N26:Q26"/>
    <mergeCell ref="N27:Q29"/>
    <mergeCell ref="N31:Q34"/>
    <mergeCell ref="M130:Q137"/>
    <mergeCell ref="M97:Q104"/>
    <mergeCell ref="M107:Q108"/>
    <mergeCell ref="M111:Q119"/>
    <mergeCell ref="M89:Q90"/>
    <mergeCell ref="N41:Q43"/>
    <mergeCell ref="M81:Q87"/>
    <mergeCell ref="M78:Q78"/>
  </mergeCells>
  <dataValidations disablePrompts="1" count="2">
    <dataValidation type="list" allowBlank="1" showInputMessage="1" showErrorMessage="1" sqref="C145" xr:uid="{00000000-0002-0000-0000-000003000000}">
      <formula1>"ACTIC bàsic,ACTIC mitjà,ACTIC avançat"</formula1>
    </dataValidation>
    <dataValidation type="list" allowBlank="1" showInputMessage="1" showErrorMessage="1" sqref="E80:E89" xr:uid="{2E3F8089-2CE6-4C3E-A768-F26D6482B13C}">
      <formula1>"Màster en contractació pública,Postgrau, Altres màsters,Carrera i doctorat"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Mèrits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Estévez Quevedo</dc:creator>
  <cp:lastModifiedBy>Sandra Estévez Quevedo</cp:lastModifiedBy>
  <dcterms:created xsi:type="dcterms:W3CDTF">2024-02-16T12:35:32Z</dcterms:created>
  <dcterms:modified xsi:type="dcterms:W3CDTF">2026-03-18T13:24:05Z</dcterms:modified>
</cp:coreProperties>
</file>