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6" activeTab="0"/>
  </bookViews>
  <sheets>
    <sheet name="Valoració" sheetId="1" r:id="rId1"/>
  </sheets>
  <definedNames/>
  <calcPr fullCalcOnLoad="1"/>
</workbook>
</file>

<file path=xl/sharedStrings.xml><?xml version="1.0" encoding="utf-8"?>
<sst xmlns="http://schemas.openxmlformats.org/spreadsheetml/2006/main" count="112" uniqueCount="57">
  <si>
    <t>NOM I COGNOMS DE L'ASPIRANT:</t>
  </si>
  <si>
    <t>NÚM. DE DOCUMENT IDENTIFICATIU DE L'ASPIRANT:</t>
  </si>
  <si>
    <t>Nom social de l'Empresa</t>
  </si>
  <si>
    <t>Categoria</t>
  </si>
  <si>
    <t>FORMACIÓ REGLADA (diferent de l'aportada com a requisit)</t>
  </si>
  <si>
    <t>Títol</t>
  </si>
  <si>
    <t>Any</t>
  </si>
  <si>
    <t>ALTRES MÈRITS</t>
  </si>
  <si>
    <t>RELACIÓ DE DOCUMENTS ACREDITATIUS DELS MÈRITS AL·LEGATS</t>
  </si>
  <si>
    <t>Fi</t>
  </si>
  <si>
    <t>Dies</t>
  </si>
  <si>
    <t>Anys</t>
  </si>
  <si>
    <t>EXPERIÈNCIA PROFESSIONAL</t>
  </si>
  <si>
    <t>Total</t>
  </si>
  <si>
    <t>S=Sí; N=No</t>
  </si>
  <si>
    <t>#</t>
  </si>
  <si>
    <t>Inici</t>
  </si>
  <si>
    <t>Tipus Entitat</t>
  </si>
  <si>
    <t>Descripció tipus entitat</t>
  </si>
  <si>
    <t>Funcions anàlogues</t>
  </si>
  <si>
    <t>Valor Pública</t>
  </si>
  <si>
    <t>Valor Privada</t>
  </si>
  <si>
    <t>T. Valoració:</t>
  </si>
  <si>
    <t>Valoració segons màxims</t>
  </si>
  <si>
    <t>VALORACIÓ FINAL:</t>
  </si>
  <si>
    <t>FORMACIÓ</t>
  </si>
  <si>
    <t>Tipus</t>
  </si>
  <si>
    <t>Descripció tipus:</t>
  </si>
  <si>
    <t>Val.</t>
  </si>
  <si>
    <t>SUMA TOTALS</t>
  </si>
  <si>
    <t>CURS</t>
  </si>
  <si>
    <t>Hores</t>
  </si>
  <si>
    <t>Base</t>
  </si>
  <si>
    <t>ACTIC</t>
  </si>
  <si>
    <t>Valor</t>
  </si>
  <si>
    <t>ANGLÈS</t>
  </si>
  <si>
    <t>B2; C1; SUP (superior a C1)</t>
  </si>
  <si>
    <t>Nivell</t>
  </si>
  <si>
    <t>DESCRIPCIÓ</t>
  </si>
  <si>
    <t>Valor final</t>
  </si>
  <si>
    <t>OBSERVACIONS</t>
  </si>
  <si>
    <t>CURSOS (Antiguitat inferior a 10 anys)</t>
  </si>
  <si>
    <t>INFORMÀTICA (Antiguitat inferior a 10 anys)</t>
  </si>
  <si>
    <t>ACTIC: B= Bàsic; M= Mig; A= Avançat; C=Curs</t>
  </si>
  <si>
    <t>P=Postgrau, M=Màster, U=Universitat</t>
  </si>
  <si>
    <t>Valor Local</t>
  </si>
  <si>
    <t>(Màx= 1)</t>
  </si>
  <si>
    <t>(Máx: L=4;P=2;E=1)</t>
  </si>
  <si>
    <t>(màx=3)</t>
  </si>
  <si>
    <t>(Màx=0,5)</t>
  </si>
  <si>
    <t>(Máx =4)</t>
  </si>
  <si>
    <t>EXPERIÈNCIA PROFESSIONAL: ADMINISTRACIÓ PÚBLICA en un lloc idèntic al contingut funcional de la present convocatòria</t>
  </si>
  <si>
    <t>(Máx =2)</t>
  </si>
  <si>
    <t>EXPERIÈNCIA PROFESSIONAL: ADMINISTRACIÓ PÚBLICA o EMPRESA PRIVADA mateix nivell tècnic o contingut professional</t>
  </si>
  <si>
    <t>EXPERIÈNCIA PROFESSIONAL: ADMINISTRACIÓ PÚBLICA o EMPRESA PRIVADA com a professional lliure o autònom</t>
  </si>
  <si>
    <t>(Máx =1)</t>
  </si>
  <si>
    <t>(Màx=2)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</si>
</sst>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"/>
    <numFmt numFmtId="167" formatCode="[$-C0A]dddd\,\ dd&quot; de &quot;mmmm&quot; de &quot;yyyy"/>
    <numFmt numFmtId="168" formatCode="dd\-mm\-yy;@"/>
  </numFmts>
  <fonts count="40">
    <font>
      <sz val="10"/>
      <name val="Arial"/>
      <family val="2"/>
    </font>
    <font>
      <sz val="10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Open Sans"/>
      <family val="2"/>
    </font>
    <font>
      <b/>
      <sz val="11"/>
      <color indexed="8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ashed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dashed"/>
      <top style="thin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ashed"/>
      <bottom style="dashed"/>
    </border>
    <border>
      <left>
        <color indexed="63"/>
      </left>
      <right style="thin">
        <color indexed="8"/>
      </right>
      <top style="dashed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>
        <color indexed="8"/>
      </right>
      <top style="thin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8" fillId="0" borderId="0" xfId="51" applyFont="1">
      <alignment/>
      <protection/>
    </xf>
    <xf numFmtId="0" fontId="38" fillId="0" borderId="0" xfId="5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38" fillId="0" borderId="0" xfId="51" applyFont="1" applyBorder="1">
      <alignment/>
      <protection/>
    </xf>
    <xf numFmtId="0" fontId="39" fillId="0" borderId="0" xfId="51" applyFont="1">
      <alignment/>
      <protection/>
    </xf>
    <xf numFmtId="0" fontId="38" fillId="0" borderId="10" xfId="51" applyFont="1" applyBorder="1" applyAlignment="1">
      <alignment wrapText="1"/>
      <protection/>
    </xf>
    <xf numFmtId="0" fontId="38" fillId="0" borderId="11" xfId="51" applyFont="1" applyBorder="1" applyAlignment="1">
      <alignment wrapText="1"/>
      <protection/>
    </xf>
    <xf numFmtId="0" fontId="38" fillId="0" borderId="11" xfId="51" applyFont="1" applyBorder="1" applyAlignment="1">
      <alignment horizontal="center" wrapText="1"/>
      <protection/>
    </xf>
    <xf numFmtId="0" fontId="38" fillId="0" borderId="11" xfId="51" applyFont="1" applyBorder="1" applyAlignment="1" applyProtection="1">
      <alignment horizontal="center" wrapText="1"/>
      <protection hidden="1"/>
    </xf>
    <xf numFmtId="0" fontId="38" fillId="0" borderId="12" xfId="51" applyFont="1" applyBorder="1" applyAlignment="1" applyProtection="1">
      <alignment horizontal="center" wrapText="1"/>
      <protection hidden="1"/>
    </xf>
    <xf numFmtId="0" fontId="38" fillId="0" borderId="0" xfId="51" applyFont="1" applyAlignment="1">
      <alignment wrapText="1"/>
      <protection/>
    </xf>
    <xf numFmtId="0" fontId="38" fillId="0" borderId="13" xfId="51" applyFont="1" applyBorder="1">
      <alignment/>
      <protection/>
    </xf>
    <xf numFmtId="0" fontId="38" fillId="0" borderId="14" xfId="51" applyFont="1" applyBorder="1" applyAlignment="1" applyProtection="1">
      <alignment/>
      <protection locked="0"/>
    </xf>
    <xf numFmtId="14" fontId="1" fillId="0" borderId="15" xfId="0" applyNumberFormat="1" applyFont="1" applyBorder="1" applyAlignment="1">
      <alignment/>
    </xf>
    <xf numFmtId="3" fontId="38" fillId="33" borderId="16" xfId="51" applyNumberFormat="1" applyFont="1" applyFill="1" applyBorder="1" applyProtection="1">
      <alignment/>
      <protection hidden="1" locked="0"/>
    </xf>
    <xf numFmtId="4" fontId="38" fillId="33" borderId="16" xfId="51" applyNumberFormat="1" applyFont="1" applyFill="1" applyBorder="1" applyProtection="1">
      <alignment/>
      <protection hidden="1"/>
    </xf>
    <xf numFmtId="0" fontId="38" fillId="0" borderId="16" xfId="51" applyFont="1" applyBorder="1" applyProtection="1">
      <alignment/>
      <protection hidden="1" locked="0"/>
    </xf>
    <xf numFmtId="0" fontId="38" fillId="33" borderId="16" xfId="51" applyFont="1" applyFill="1" applyBorder="1" applyProtection="1">
      <alignment/>
      <protection hidden="1"/>
    </xf>
    <xf numFmtId="0" fontId="38" fillId="0" borderId="16" xfId="51" applyFont="1" applyBorder="1" applyAlignment="1" applyProtection="1">
      <alignment horizontal="center"/>
      <protection hidden="1" locked="0"/>
    </xf>
    <xf numFmtId="4" fontId="38" fillId="33" borderId="17" xfId="51" applyNumberFormat="1" applyFont="1" applyFill="1" applyBorder="1" applyProtection="1">
      <alignment/>
      <protection hidden="1"/>
    </xf>
    <xf numFmtId="0" fontId="38" fillId="0" borderId="18" xfId="51" applyFont="1" applyBorder="1">
      <alignment/>
      <protection/>
    </xf>
    <xf numFmtId="0" fontId="38" fillId="0" borderId="19" xfId="51" applyFont="1" applyBorder="1">
      <alignment/>
      <protection/>
    </xf>
    <xf numFmtId="0" fontId="38" fillId="0" borderId="20" xfId="51" applyFont="1" applyBorder="1">
      <alignment/>
      <protection/>
    </xf>
    <xf numFmtId="0" fontId="38" fillId="0" borderId="21" xfId="51" applyFont="1" applyBorder="1">
      <alignment/>
      <protection/>
    </xf>
    <xf numFmtId="0" fontId="38" fillId="0" borderId="22" xfId="51" applyFont="1" applyBorder="1">
      <alignment/>
      <protection/>
    </xf>
    <xf numFmtId="0" fontId="38" fillId="0" borderId="22" xfId="51" applyFont="1" applyBorder="1" applyProtection="1">
      <alignment/>
      <protection hidden="1"/>
    </xf>
    <xf numFmtId="0" fontId="38" fillId="0" borderId="23" xfId="51" applyFont="1" applyBorder="1" applyProtection="1">
      <alignment/>
      <protection hidden="1"/>
    </xf>
    <xf numFmtId="0" fontId="38" fillId="0" borderId="24" xfId="51" applyFont="1" applyBorder="1">
      <alignment/>
      <protection/>
    </xf>
    <xf numFmtId="4" fontId="38" fillId="33" borderId="11" xfId="51" applyNumberFormat="1" applyFont="1" applyFill="1" applyBorder="1" applyProtection="1">
      <alignment/>
      <protection hidden="1"/>
    </xf>
    <xf numFmtId="4" fontId="38" fillId="33" borderId="12" xfId="51" applyNumberFormat="1" applyFont="1" applyFill="1" applyBorder="1" applyProtection="1">
      <alignment/>
      <protection hidden="1"/>
    </xf>
    <xf numFmtId="0" fontId="39" fillId="0" borderId="24" xfId="51" applyFont="1" applyBorder="1">
      <alignment/>
      <protection/>
    </xf>
    <xf numFmtId="0" fontId="39" fillId="0" borderId="25" xfId="51" applyFont="1" applyBorder="1">
      <alignment/>
      <protection/>
    </xf>
    <xf numFmtId="0" fontId="39" fillId="0" borderId="25" xfId="51" applyFont="1" applyBorder="1" applyProtection="1">
      <alignment/>
      <protection hidden="1"/>
    </xf>
    <xf numFmtId="0" fontId="39" fillId="0" borderId="26" xfId="51" applyFont="1" applyBorder="1" applyProtection="1">
      <alignment/>
      <protection hidden="1"/>
    </xf>
    <xf numFmtId="4" fontId="39" fillId="33" borderId="27" xfId="51" applyNumberFormat="1" applyFont="1" applyFill="1" applyBorder="1" applyProtection="1">
      <alignment/>
      <protection hidden="1"/>
    </xf>
    <xf numFmtId="4" fontId="38" fillId="0" borderId="0" xfId="51" applyNumberFormat="1" applyFont="1" applyProtection="1">
      <alignment/>
      <protection hidden="1"/>
    </xf>
    <xf numFmtId="0" fontId="38" fillId="0" borderId="10" xfId="51" applyFont="1" applyBorder="1">
      <alignment/>
      <protection/>
    </xf>
    <xf numFmtId="0" fontId="38" fillId="0" borderId="11" xfId="51" applyFont="1" applyBorder="1" applyAlignment="1">
      <alignment/>
      <protection/>
    </xf>
    <xf numFmtId="0" fontId="38" fillId="0" borderId="11" xfId="51" applyFont="1" applyBorder="1" applyAlignment="1">
      <alignment horizontal="center"/>
      <protection/>
    </xf>
    <xf numFmtId="0" fontId="38" fillId="0" borderId="12" xfId="51" applyFont="1" applyBorder="1" applyAlignment="1">
      <alignment horizontal="center"/>
      <protection/>
    </xf>
    <xf numFmtId="0" fontId="1" fillId="0" borderId="15" xfId="52" applyFont="1" applyBorder="1" applyAlignment="1">
      <alignment/>
      <protection/>
    </xf>
    <xf numFmtId="0" fontId="38" fillId="0" borderId="16" xfId="51" applyFont="1" applyBorder="1" applyAlignment="1" applyProtection="1">
      <alignment/>
      <protection locked="0"/>
    </xf>
    <xf numFmtId="0" fontId="38" fillId="0" borderId="16" xfId="51" applyFont="1" applyBorder="1" applyAlignment="1" applyProtection="1">
      <alignment horizontal="center"/>
      <protection locked="0"/>
    </xf>
    <xf numFmtId="0" fontId="38" fillId="33" borderId="16" xfId="51" applyFont="1" applyFill="1" applyBorder="1" applyProtection="1">
      <alignment/>
      <protection/>
    </xf>
    <xf numFmtId="165" fontId="38" fillId="33" borderId="17" xfId="51" applyNumberFormat="1" applyFont="1" applyFill="1" applyBorder="1" applyProtection="1">
      <alignment/>
      <protection/>
    </xf>
    <xf numFmtId="0" fontId="38" fillId="0" borderId="14" xfId="51" applyFont="1" applyBorder="1" applyAlignment="1" applyProtection="1">
      <alignment/>
      <protection locked="0"/>
    </xf>
    <xf numFmtId="0" fontId="38" fillId="0" borderId="28" xfId="51" applyFont="1" applyBorder="1" applyAlignment="1" applyProtection="1">
      <alignment/>
      <protection locked="0"/>
    </xf>
    <xf numFmtId="0" fontId="38" fillId="0" borderId="29" xfId="51" applyFont="1" applyBorder="1" applyAlignment="1" applyProtection="1">
      <alignment/>
      <protection locked="0"/>
    </xf>
    <xf numFmtId="0" fontId="38" fillId="0" borderId="22" xfId="51" applyFont="1" applyBorder="1" applyAlignment="1" applyProtection="1">
      <alignment/>
      <protection locked="0"/>
    </xf>
    <xf numFmtId="0" fontId="38" fillId="0" borderId="22" xfId="51" applyFont="1" applyBorder="1" applyAlignment="1" applyProtection="1">
      <alignment horizontal="center"/>
      <protection locked="0"/>
    </xf>
    <xf numFmtId="0" fontId="38" fillId="0" borderId="23" xfId="51" applyFont="1" applyFill="1" applyBorder="1" applyProtection="1">
      <alignment/>
      <protection hidden="1"/>
    </xf>
    <xf numFmtId="165" fontId="38" fillId="33" borderId="26" xfId="51" applyNumberFormat="1" applyFont="1" applyFill="1" applyBorder="1" applyProtection="1">
      <alignment/>
      <protection/>
    </xf>
    <xf numFmtId="0" fontId="39" fillId="0" borderId="21" xfId="51" applyFont="1" applyBorder="1">
      <alignment/>
      <protection/>
    </xf>
    <xf numFmtId="0" fontId="39" fillId="0" borderId="22" xfId="51" applyFont="1" applyBorder="1">
      <alignment/>
      <protection/>
    </xf>
    <xf numFmtId="0" fontId="39" fillId="0" borderId="23" xfId="51" applyFont="1" applyBorder="1">
      <alignment/>
      <protection/>
    </xf>
    <xf numFmtId="165" fontId="38" fillId="33" borderId="30" xfId="51" applyNumberFormat="1" applyFont="1" applyFill="1" applyBorder="1" applyProtection="1">
      <alignment/>
      <protection/>
    </xf>
    <xf numFmtId="0" fontId="38" fillId="0" borderId="31" xfId="51" applyFont="1" applyBorder="1">
      <alignment/>
      <protection/>
    </xf>
    <xf numFmtId="165" fontId="38" fillId="0" borderId="23" xfId="51" applyNumberFormat="1" applyFont="1" applyFill="1" applyBorder="1" applyProtection="1">
      <alignment/>
      <protection hidden="1"/>
    </xf>
    <xf numFmtId="2" fontId="38" fillId="33" borderId="17" xfId="51" applyNumberFormat="1" applyFont="1" applyFill="1" applyBorder="1" applyProtection="1">
      <alignment/>
      <protection/>
    </xf>
    <xf numFmtId="0" fontId="38" fillId="0" borderId="23" xfId="51" applyFont="1" applyBorder="1">
      <alignment/>
      <protection/>
    </xf>
    <xf numFmtId="166" fontId="39" fillId="33" borderId="30" xfId="51" applyNumberFormat="1" applyFont="1" applyFill="1" applyBorder="1" applyProtection="1">
      <alignment/>
      <protection/>
    </xf>
    <xf numFmtId="0" fontId="38" fillId="0" borderId="32" xfId="51" applyFont="1" applyBorder="1">
      <alignment/>
      <protection/>
    </xf>
    <xf numFmtId="0" fontId="1" fillId="0" borderId="33" xfId="52" applyFont="1" applyBorder="1" applyAlignment="1">
      <alignment/>
      <protection/>
    </xf>
    <xf numFmtId="0" fontId="1" fillId="0" borderId="34" xfId="52" applyFont="1" applyBorder="1" applyAlignment="1">
      <alignment/>
      <protection/>
    </xf>
    <xf numFmtId="0" fontId="38" fillId="0" borderId="35" xfId="51" applyFont="1" applyBorder="1" applyProtection="1">
      <alignment/>
      <protection locked="0"/>
    </xf>
    <xf numFmtId="166" fontId="38" fillId="33" borderId="17" xfId="51" applyNumberFormat="1" applyFont="1" applyFill="1" applyBorder="1" applyProtection="1">
      <alignment/>
      <protection/>
    </xf>
    <xf numFmtId="0" fontId="38" fillId="0" borderId="36" xfId="51" applyFont="1" applyBorder="1">
      <alignment/>
      <protection/>
    </xf>
    <xf numFmtId="0" fontId="1" fillId="0" borderId="37" xfId="52" applyFont="1" applyBorder="1" applyAlignment="1">
      <alignment/>
      <protection/>
    </xf>
    <xf numFmtId="0" fontId="1" fillId="0" borderId="38" xfId="52" applyFont="1" applyBorder="1" applyAlignment="1">
      <alignment/>
      <protection/>
    </xf>
    <xf numFmtId="0" fontId="38" fillId="0" borderId="39" xfId="51" applyFont="1" applyBorder="1" applyProtection="1">
      <alignment/>
      <protection locked="0"/>
    </xf>
    <xf numFmtId="0" fontId="38" fillId="0" borderId="40" xfId="51" applyFont="1" applyBorder="1" applyProtection="1">
      <alignment/>
      <protection locked="0"/>
    </xf>
    <xf numFmtId="0" fontId="38" fillId="0" borderId="41" xfId="51" applyFont="1" applyBorder="1" applyProtection="1">
      <alignment/>
      <protection locked="0"/>
    </xf>
    <xf numFmtId="0" fontId="38" fillId="0" borderId="42" xfId="51" applyFont="1" applyBorder="1">
      <alignment/>
      <protection/>
    </xf>
    <xf numFmtId="0" fontId="38" fillId="0" borderId="43" xfId="51" applyFont="1" applyBorder="1" applyProtection="1">
      <alignment/>
      <protection locked="0"/>
    </xf>
    <xf numFmtId="0" fontId="38" fillId="0" borderId="44" xfId="51" applyFont="1" applyBorder="1" applyProtection="1">
      <alignment/>
      <protection locked="0"/>
    </xf>
    <xf numFmtId="0" fontId="38" fillId="0" borderId="45" xfId="51" applyFont="1" applyBorder="1" applyProtection="1">
      <alignment/>
      <protection locked="0"/>
    </xf>
    <xf numFmtId="0" fontId="38" fillId="0" borderId="30" xfId="51" applyFont="1" applyBorder="1">
      <alignment/>
      <protection/>
    </xf>
    <xf numFmtId="0" fontId="39" fillId="0" borderId="30" xfId="51" applyFont="1" applyBorder="1">
      <alignment/>
      <protection/>
    </xf>
    <xf numFmtId="0" fontId="38" fillId="0" borderId="28" xfId="51" applyFont="1" applyBorder="1" applyProtection="1">
      <alignment/>
      <protection locked="0"/>
    </xf>
    <xf numFmtId="0" fontId="38" fillId="0" borderId="46" xfId="51" applyFont="1" applyBorder="1" applyProtection="1">
      <alignment/>
      <protection locked="0"/>
    </xf>
    <xf numFmtId="166" fontId="38" fillId="0" borderId="47" xfId="51" applyNumberFormat="1" applyFont="1" applyFill="1" applyBorder="1" applyProtection="1">
      <alignment/>
      <protection locked="0"/>
    </xf>
    <xf numFmtId="0" fontId="38" fillId="0" borderId="29" xfId="51" applyFont="1" applyBorder="1" applyProtection="1">
      <alignment/>
      <protection locked="0"/>
    </xf>
    <xf numFmtId="166" fontId="38" fillId="0" borderId="44" xfId="51" applyNumberFormat="1" applyFont="1" applyFill="1" applyBorder="1" applyProtection="1">
      <alignment/>
      <protection locked="0"/>
    </xf>
    <xf numFmtId="166" fontId="38" fillId="33" borderId="30" xfId="51" applyNumberFormat="1" applyFont="1" applyFill="1" applyBorder="1" applyProtection="1">
      <alignment/>
      <protection/>
    </xf>
    <xf numFmtId="0" fontId="38" fillId="0" borderId="48" xfId="51" applyFont="1" applyBorder="1">
      <alignment/>
      <protection/>
    </xf>
    <xf numFmtId="0" fontId="38" fillId="0" borderId="49" xfId="51" applyFont="1" applyBorder="1">
      <alignment/>
      <protection/>
    </xf>
    <xf numFmtId="0" fontId="38" fillId="0" borderId="50" xfId="51" applyFont="1" applyBorder="1">
      <alignment/>
      <protection/>
    </xf>
    <xf numFmtId="0" fontId="38" fillId="0" borderId="0" xfId="51" applyFont="1" applyBorder="1" applyAlignment="1">
      <alignment horizontal="center" wrapText="1"/>
      <protection/>
    </xf>
    <xf numFmtId="0" fontId="38" fillId="0" borderId="51" xfId="51" applyFont="1" applyBorder="1">
      <alignment/>
      <protection/>
    </xf>
    <xf numFmtId="0" fontId="38" fillId="0" borderId="20" xfId="51" applyFont="1" applyBorder="1" applyAlignment="1">
      <alignment horizontal="right"/>
      <protection/>
    </xf>
    <xf numFmtId="4" fontId="38" fillId="33" borderId="0" xfId="51" applyNumberFormat="1" applyFont="1" applyFill="1" applyBorder="1" applyProtection="1">
      <alignment/>
      <protection/>
    </xf>
    <xf numFmtId="165" fontId="38" fillId="33" borderId="0" xfId="51" applyNumberFormat="1" applyFont="1" applyFill="1" applyBorder="1" applyProtection="1">
      <alignment/>
      <protection/>
    </xf>
    <xf numFmtId="166" fontId="38" fillId="33" borderId="0" xfId="51" applyNumberFormat="1" applyFont="1" applyFill="1" applyBorder="1" applyProtection="1">
      <alignment/>
      <protection/>
    </xf>
    <xf numFmtId="0" fontId="38" fillId="0" borderId="25" xfId="51" applyFont="1" applyBorder="1">
      <alignment/>
      <protection/>
    </xf>
    <xf numFmtId="0" fontId="38" fillId="0" borderId="26" xfId="51" applyFont="1" applyBorder="1">
      <alignment/>
      <protection/>
    </xf>
    <xf numFmtId="0" fontId="39" fillId="0" borderId="0" xfId="51" applyFont="1" applyBorder="1">
      <alignment/>
      <protection/>
    </xf>
    <xf numFmtId="0" fontId="39" fillId="0" borderId="0" xfId="51" applyFont="1" applyBorder="1" applyProtection="1">
      <alignment/>
      <protection hidden="1"/>
    </xf>
    <xf numFmtId="4" fontId="39" fillId="0" borderId="0" xfId="51" applyNumberFormat="1" applyFont="1" applyFill="1" applyBorder="1" applyProtection="1">
      <alignment/>
      <protection hidden="1"/>
    </xf>
    <xf numFmtId="2" fontId="39" fillId="33" borderId="30" xfId="51" applyNumberFormat="1" applyFont="1" applyFill="1" applyBorder="1" applyProtection="1">
      <alignment/>
      <protection/>
    </xf>
    <xf numFmtId="4" fontId="38" fillId="0" borderId="0" xfId="51" applyNumberFormat="1" applyFont="1">
      <alignment/>
      <protection/>
    </xf>
    <xf numFmtId="4" fontId="38" fillId="33" borderId="16" xfId="51" applyNumberFormat="1" applyFont="1" applyFill="1" applyBorder="1" applyAlignment="1" applyProtection="1">
      <alignment horizontal="right"/>
      <protection/>
    </xf>
    <xf numFmtId="0" fontId="38" fillId="0" borderId="14" xfId="51" applyFont="1" applyBorder="1" applyAlignment="1" applyProtection="1">
      <alignment/>
      <protection locked="0"/>
    </xf>
    <xf numFmtId="0" fontId="38" fillId="0" borderId="52" xfId="51" applyFont="1" applyBorder="1" applyAlignment="1" applyProtection="1">
      <alignment horizontal="center" wrapText="1"/>
      <protection hidden="1"/>
    </xf>
    <xf numFmtId="4" fontId="38" fillId="33" borderId="35" xfId="51" applyNumberFormat="1" applyFont="1" applyFill="1" applyBorder="1" applyProtection="1">
      <alignment/>
      <protection hidden="1"/>
    </xf>
    <xf numFmtId="3" fontId="38" fillId="33" borderId="17" xfId="51" applyNumberFormat="1" applyFont="1" applyFill="1" applyBorder="1" applyProtection="1">
      <alignment/>
      <protection hidden="1" locked="0"/>
    </xf>
    <xf numFmtId="0" fontId="38" fillId="0" borderId="53" xfId="51" applyFont="1" applyBorder="1">
      <alignment/>
      <protection/>
    </xf>
    <xf numFmtId="0" fontId="38" fillId="0" borderId="54" xfId="51" applyFont="1" applyBorder="1" applyProtection="1">
      <alignment/>
      <protection locked="0"/>
    </xf>
    <xf numFmtId="0" fontId="38" fillId="0" borderId="55" xfId="51" applyFont="1" applyBorder="1" applyProtection="1">
      <alignment/>
      <protection locked="0"/>
    </xf>
    <xf numFmtId="166" fontId="38" fillId="0" borderId="56" xfId="51" applyNumberFormat="1" applyFont="1" applyFill="1" applyBorder="1" applyProtection="1">
      <alignment/>
      <protection locked="0"/>
    </xf>
    <xf numFmtId="0" fontId="38" fillId="0" borderId="57" xfId="51" applyFont="1" applyBorder="1" applyProtection="1">
      <alignment/>
      <protection locked="0"/>
    </xf>
    <xf numFmtId="0" fontId="38" fillId="0" borderId="58" xfId="51" applyFont="1" applyBorder="1" applyProtection="1">
      <alignment/>
      <protection locked="0"/>
    </xf>
    <xf numFmtId="166" fontId="38" fillId="0" borderId="59" xfId="51" applyNumberFormat="1" applyFont="1" applyFill="1" applyBorder="1" applyProtection="1">
      <alignment/>
      <protection locked="0"/>
    </xf>
    <xf numFmtId="0" fontId="38" fillId="0" borderId="40" xfId="51" applyFont="1" applyBorder="1" applyAlignment="1" applyProtection="1">
      <alignment horizontal="center"/>
      <protection locked="0"/>
    </xf>
    <xf numFmtId="0" fontId="38" fillId="0" borderId="60" xfId="51" applyFont="1" applyBorder="1" applyAlignment="1" applyProtection="1">
      <alignment horizontal="center"/>
      <protection locked="0"/>
    </xf>
    <xf numFmtId="0" fontId="38" fillId="0" borderId="43" xfId="51" applyFont="1" applyBorder="1" applyAlignment="1" applyProtection="1">
      <alignment horizontal="center"/>
      <protection locked="0"/>
    </xf>
    <xf numFmtId="0" fontId="38" fillId="0" borderId="61" xfId="51" applyFont="1" applyBorder="1" applyAlignment="1" applyProtection="1">
      <alignment horizontal="center"/>
      <protection locked="0"/>
    </xf>
    <xf numFmtId="0" fontId="38" fillId="0" borderId="62" xfId="51" applyFont="1" applyBorder="1" applyAlignment="1">
      <alignment horizontal="center" wrapText="1"/>
      <protection/>
    </xf>
    <xf numFmtId="0" fontId="38" fillId="0" borderId="52" xfId="51" applyFont="1" applyBorder="1" applyAlignment="1">
      <alignment horizontal="center" wrapText="1"/>
      <protection/>
    </xf>
    <xf numFmtId="0" fontId="38" fillId="0" borderId="63" xfId="51" applyFont="1" applyBorder="1" applyAlignment="1" applyProtection="1">
      <alignment horizontal="center"/>
      <protection locked="0"/>
    </xf>
    <xf numFmtId="0" fontId="38" fillId="0" borderId="64" xfId="51" applyFont="1" applyBorder="1" applyAlignment="1" applyProtection="1">
      <alignment horizontal="center"/>
      <protection locked="0"/>
    </xf>
    <xf numFmtId="0" fontId="38" fillId="0" borderId="65" xfId="51" applyFont="1" applyBorder="1" applyAlignment="1">
      <alignment horizontal="left" vertical="top"/>
      <protection/>
    </xf>
    <xf numFmtId="0" fontId="38" fillId="0" borderId="66" xfId="51" applyFont="1" applyBorder="1" applyAlignment="1">
      <alignment horizontal="left" vertical="top"/>
      <protection/>
    </xf>
    <xf numFmtId="0" fontId="38" fillId="0" borderId="67" xfId="51" applyFont="1" applyBorder="1" applyAlignment="1">
      <alignment horizontal="left" vertical="top"/>
      <protection/>
    </xf>
    <xf numFmtId="0" fontId="38" fillId="0" borderId="68" xfId="51" applyFont="1" applyBorder="1" applyAlignment="1">
      <alignment horizontal="left" vertical="top"/>
      <protection/>
    </xf>
    <xf numFmtId="0" fontId="38" fillId="0" borderId="0" xfId="51" applyFont="1" applyBorder="1" applyAlignment="1">
      <alignment horizontal="left" vertical="top"/>
      <protection/>
    </xf>
    <xf numFmtId="0" fontId="38" fillId="0" borderId="69" xfId="51" applyFont="1" applyBorder="1" applyAlignment="1">
      <alignment horizontal="left" vertical="top"/>
      <protection/>
    </xf>
    <xf numFmtId="0" fontId="38" fillId="0" borderId="70" xfId="51" applyFont="1" applyBorder="1" applyAlignment="1">
      <alignment horizontal="left" vertical="top"/>
      <protection/>
    </xf>
    <xf numFmtId="0" fontId="38" fillId="0" borderId="71" xfId="51" applyFont="1" applyBorder="1" applyAlignment="1">
      <alignment horizontal="left" vertical="top"/>
      <protection/>
    </xf>
    <xf numFmtId="0" fontId="38" fillId="0" borderId="72" xfId="51" applyFont="1" applyBorder="1" applyAlignment="1">
      <alignment horizontal="left" vertical="top"/>
      <protection/>
    </xf>
    <xf numFmtId="0" fontId="38" fillId="0" borderId="11" xfId="51" applyFont="1" applyBorder="1" applyAlignment="1">
      <alignment/>
      <protection/>
    </xf>
    <xf numFmtId="0" fontId="38" fillId="0" borderId="14" xfId="51" applyFont="1" applyBorder="1" applyAlignment="1" applyProtection="1">
      <alignment/>
      <protection locked="0"/>
    </xf>
    <xf numFmtId="0" fontId="38" fillId="0" borderId="29" xfId="51" applyFont="1" applyBorder="1" applyAlignment="1" applyProtection="1">
      <alignment/>
      <protection locked="0"/>
    </xf>
    <xf numFmtId="0" fontId="38" fillId="0" borderId="62" xfId="51" applyFont="1" applyBorder="1" applyAlignment="1">
      <alignment/>
      <protection/>
    </xf>
    <xf numFmtId="0" fontId="38" fillId="0" borderId="52" xfId="51" applyFont="1" applyBorder="1" applyAlignment="1">
      <alignment/>
      <protection/>
    </xf>
    <xf numFmtId="0" fontId="38" fillId="0" borderId="43" xfId="51" applyFont="1" applyBorder="1" applyAlignment="1" applyProtection="1">
      <alignment/>
      <protection locked="0"/>
    </xf>
    <xf numFmtId="0" fontId="38" fillId="0" borderId="45" xfId="5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2200275</xdr:colOff>
      <xdr:row>1</xdr:row>
      <xdr:rowOff>1123950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2200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05"/>
  <sheetViews>
    <sheetView tabSelected="1" zoomScale="71" zoomScaleNormal="71" zoomScalePageLayoutView="0" workbookViewId="0" topLeftCell="A1">
      <selection activeCell="C2" sqref="C2"/>
    </sheetView>
  </sheetViews>
  <sheetFormatPr defaultColWidth="11.421875" defaultRowHeight="12.75"/>
  <cols>
    <col min="1" max="1" width="3.8515625" style="1" bestFit="1" customWidth="1"/>
    <col min="2" max="2" width="63.8515625" style="1" customWidth="1"/>
    <col min="3" max="3" width="32.140625" style="1" bestFit="1" customWidth="1"/>
    <col min="4" max="4" width="11.57421875" style="1" customWidth="1"/>
    <col min="5" max="5" width="13.140625" style="1" bestFit="1" customWidth="1"/>
    <col min="6" max="6" width="10.8515625" style="1" bestFit="1" customWidth="1"/>
    <col min="7" max="7" width="10.57421875" style="1" customWidth="1"/>
    <col min="8" max="8" width="7.00390625" style="1" hidden="1" customWidth="1"/>
    <col min="9" max="9" width="13.28125" style="1" hidden="1" customWidth="1"/>
    <col min="10" max="10" width="10.00390625" style="1" hidden="1" customWidth="1"/>
    <col min="11" max="11" width="5.7109375" style="1" hidden="1" customWidth="1"/>
    <col min="12" max="12" width="7.421875" style="1" hidden="1" customWidth="1"/>
    <col min="13" max="13" width="7.57421875" style="1" hidden="1" customWidth="1"/>
    <col min="14" max="14" width="11.421875" style="1" hidden="1" customWidth="1"/>
    <col min="15" max="15" width="0" style="1" hidden="1" customWidth="1"/>
    <col min="16" max="16384" width="11.421875" style="1" customWidth="1"/>
  </cols>
  <sheetData>
    <row r="2" ht="109.5" customHeight="1"/>
    <row r="4" ht="16.5">
      <c r="B4" s="5" t="s">
        <v>8</v>
      </c>
    </row>
    <row r="6" spans="2:8" ht="16.5">
      <c r="B6" s="1" t="s">
        <v>0</v>
      </c>
      <c r="D6" s="2"/>
      <c r="E6" s="2"/>
      <c r="F6" s="2"/>
      <c r="G6" s="2"/>
      <c r="H6" s="2"/>
    </row>
    <row r="7" spans="2:8" ht="16.5">
      <c r="B7" s="1" t="s">
        <v>1</v>
      </c>
      <c r="D7" s="3"/>
      <c r="E7" s="4"/>
      <c r="F7" s="4"/>
      <c r="G7" s="4"/>
      <c r="H7" s="4"/>
    </row>
    <row r="10" spans="1:11" s="5" customFormat="1" ht="16.5">
      <c r="A10" s="5" t="s">
        <v>51</v>
      </c>
      <c r="K10" s="5" t="s">
        <v>14</v>
      </c>
    </row>
    <row r="11" spans="1:14" s="11" customFormat="1" ht="99">
      <c r="A11" s="6" t="s">
        <v>15</v>
      </c>
      <c r="B11" s="7" t="s">
        <v>2</v>
      </c>
      <c r="C11" s="117" t="s">
        <v>3</v>
      </c>
      <c r="D11" s="118"/>
      <c r="E11" s="8" t="s">
        <v>16</v>
      </c>
      <c r="F11" s="8" t="s">
        <v>9</v>
      </c>
      <c r="G11" s="10" t="s">
        <v>10</v>
      </c>
      <c r="H11" s="103" t="s">
        <v>11</v>
      </c>
      <c r="I11" s="9" t="s">
        <v>17</v>
      </c>
      <c r="J11" s="9" t="s">
        <v>18</v>
      </c>
      <c r="K11" s="9" t="s">
        <v>19</v>
      </c>
      <c r="L11" s="9" t="s">
        <v>45</v>
      </c>
      <c r="M11" s="9" t="s">
        <v>20</v>
      </c>
      <c r="N11" s="10" t="s">
        <v>21</v>
      </c>
    </row>
    <row r="12" spans="1:14" ht="16.5">
      <c r="A12" s="12">
        <v>1</v>
      </c>
      <c r="B12" s="102"/>
      <c r="C12" s="119"/>
      <c r="D12" s="120"/>
      <c r="E12" s="14"/>
      <c r="F12" s="14"/>
      <c r="G12" s="105"/>
      <c r="H12" s="104">
        <v>0</v>
      </c>
      <c r="I12" s="17"/>
      <c r="J12" s="18"/>
      <c r="K12" s="19"/>
      <c r="L12" s="16">
        <v>0</v>
      </c>
      <c r="M12" s="16">
        <f>+IF(I12&lt;&gt;"P",0,0.25*H12)</f>
        <v>0</v>
      </c>
      <c r="N12" s="20">
        <f aca="true" t="shared" si="0" ref="N12:N31">+IF(K12&lt;&gt;"S",0,IF(I12&lt;&gt;"E",0,H12*0.1))</f>
        <v>0</v>
      </c>
    </row>
    <row r="13" spans="1:14" ht="16.5">
      <c r="A13" s="21">
        <v>2</v>
      </c>
      <c r="B13" s="102"/>
      <c r="C13" s="113"/>
      <c r="D13" s="114"/>
      <c r="E13" s="14"/>
      <c r="F13" s="14"/>
      <c r="G13" s="105"/>
      <c r="H13" s="104">
        <v>0</v>
      </c>
      <c r="I13" s="17"/>
      <c r="J13" s="18"/>
      <c r="K13" s="19"/>
      <c r="L13" s="16">
        <v>0</v>
      </c>
      <c r="M13" s="16">
        <f aca="true" t="shared" si="1" ref="M13:M31">+IF(K13&lt;&gt;"S",0,IF(I13&lt;&gt;"P",0,0.25*H13))</f>
        <v>0</v>
      </c>
      <c r="N13" s="20">
        <f t="shared" si="0"/>
        <v>0</v>
      </c>
    </row>
    <row r="14" spans="1:14" ht="16.5">
      <c r="A14" s="21">
        <v>3</v>
      </c>
      <c r="B14" s="102"/>
      <c r="C14" s="113"/>
      <c r="D14" s="114"/>
      <c r="E14" s="14"/>
      <c r="F14" s="14"/>
      <c r="G14" s="105"/>
      <c r="H14" s="104">
        <f aca="true" t="shared" si="2" ref="H14:H30">+IF(J18=0,0,G14/365)</f>
        <v>0</v>
      </c>
      <c r="I14" s="17"/>
      <c r="J14" s="18"/>
      <c r="K14" s="19"/>
      <c r="L14" s="16">
        <f aca="true" t="shared" si="3" ref="L14:L31">+IF(K14&lt;&gt;"S",0,IF(I14&lt;&gt;"L",0,0.5*SUM(H14)))</f>
        <v>0</v>
      </c>
      <c r="M14" s="16">
        <f t="shared" si="1"/>
        <v>0</v>
      </c>
      <c r="N14" s="20">
        <f t="shared" si="0"/>
        <v>0</v>
      </c>
    </row>
    <row r="15" spans="1:14" ht="16.5">
      <c r="A15" s="21">
        <v>4</v>
      </c>
      <c r="B15" s="102"/>
      <c r="C15" s="113"/>
      <c r="D15" s="114"/>
      <c r="E15" s="14"/>
      <c r="F15" s="14"/>
      <c r="G15" s="105"/>
      <c r="H15" s="104">
        <f t="shared" si="2"/>
        <v>0</v>
      </c>
      <c r="I15" s="17"/>
      <c r="J15" s="18"/>
      <c r="K15" s="19"/>
      <c r="L15" s="16">
        <f t="shared" si="3"/>
        <v>0</v>
      </c>
      <c r="M15" s="16">
        <f t="shared" si="1"/>
        <v>0</v>
      </c>
      <c r="N15" s="20">
        <f t="shared" si="0"/>
        <v>0</v>
      </c>
    </row>
    <row r="16" spans="1:14" ht="16.5">
      <c r="A16" s="21">
        <v>5</v>
      </c>
      <c r="B16" s="102"/>
      <c r="C16" s="113"/>
      <c r="D16" s="114"/>
      <c r="E16" s="14"/>
      <c r="F16" s="14"/>
      <c r="G16" s="105"/>
      <c r="H16" s="104">
        <f t="shared" si="2"/>
        <v>0</v>
      </c>
      <c r="I16" s="17"/>
      <c r="J16" s="18"/>
      <c r="K16" s="19"/>
      <c r="L16" s="16">
        <f t="shared" si="3"/>
        <v>0</v>
      </c>
      <c r="M16" s="16">
        <f t="shared" si="1"/>
        <v>0</v>
      </c>
      <c r="N16" s="20">
        <f t="shared" si="0"/>
        <v>0</v>
      </c>
    </row>
    <row r="17" spans="1:14" ht="16.5">
      <c r="A17" s="21">
        <v>6</v>
      </c>
      <c r="B17" s="102"/>
      <c r="C17" s="113"/>
      <c r="D17" s="114"/>
      <c r="E17" s="14"/>
      <c r="F17" s="14"/>
      <c r="G17" s="105"/>
      <c r="H17" s="104">
        <f t="shared" si="2"/>
        <v>0</v>
      </c>
      <c r="I17" s="17"/>
      <c r="J17" s="18"/>
      <c r="K17" s="19"/>
      <c r="L17" s="16">
        <f t="shared" si="3"/>
        <v>0</v>
      </c>
      <c r="M17" s="16">
        <f t="shared" si="1"/>
        <v>0</v>
      </c>
      <c r="N17" s="20">
        <f t="shared" si="0"/>
        <v>0</v>
      </c>
    </row>
    <row r="18" spans="1:14" ht="16.5">
      <c r="A18" s="21">
        <v>7</v>
      </c>
      <c r="B18" s="102"/>
      <c r="C18" s="113"/>
      <c r="D18" s="114"/>
      <c r="E18" s="14"/>
      <c r="F18" s="14"/>
      <c r="G18" s="105"/>
      <c r="H18" s="104">
        <f t="shared" si="2"/>
        <v>0</v>
      </c>
      <c r="I18" s="17"/>
      <c r="J18" s="18"/>
      <c r="K18" s="19"/>
      <c r="L18" s="16">
        <f t="shared" si="3"/>
        <v>0</v>
      </c>
      <c r="M18" s="16">
        <f t="shared" si="1"/>
        <v>0</v>
      </c>
      <c r="N18" s="20">
        <f t="shared" si="0"/>
        <v>0</v>
      </c>
    </row>
    <row r="19" spans="1:14" ht="16.5">
      <c r="A19" s="21">
        <v>8</v>
      </c>
      <c r="B19" s="102"/>
      <c r="C19" s="113"/>
      <c r="D19" s="114"/>
      <c r="E19" s="14"/>
      <c r="F19" s="14"/>
      <c r="G19" s="105"/>
      <c r="H19" s="104">
        <f t="shared" si="2"/>
        <v>0</v>
      </c>
      <c r="I19" s="17"/>
      <c r="J19" s="18"/>
      <c r="K19" s="19"/>
      <c r="L19" s="16">
        <f t="shared" si="3"/>
        <v>0</v>
      </c>
      <c r="M19" s="16">
        <f t="shared" si="1"/>
        <v>0</v>
      </c>
      <c r="N19" s="20">
        <f t="shared" si="0"/>
        <v>0</v>
      </c>
    </row>
    <row r="20" spans="1:14" ht="16.5">
      <c r="A20" s="21">
        <v>9</v>
      </c>
      <c r="B20" s="102"/>
      <c r="C20" s="113"/>
      <c r="D20" s="114"/>
      <c r="E20" s="14"/>
      <c r="F20" s="14"/>
      <c r="G20" s="105"/>
      <c r="H20" s="104">
        <f t="shared" si="2"/>
        <v>0</v>
      </c>
      <c r="I20" s="17"/>
      <c r="J20" s="18">
        <f aca="true" t="shared" si="4" ref="J20:J31">+IF(I20="","",IF(I20="L","Local",IF(I20="P","Pública",IF(I20="E","Privada"))))</f>
      </c>
      <c r="K20" s="19"/>
      <c r="L20" s="16">
        <f t="shared" si="3"/>
        <v>0</v>
      </c>
      <c r="M20" s="16">
        <f t="shared" si="1"/>
        <v>0</v>
      </c>
      <c r="N20" s="20">
        <f t="shared" si="0"/>
        <v>0</v>
      </c>
    </row>
    <row r="21" spans="1:14" ht="16.5">
      <c r="A21" s="21">
        <v>10</v>
      </c>
      <c r="B21" s="102"/>
      <c r="C21" s="113"/>
      <c r="D21" s="114"/>
      <c r="E21" s="14"/>
      <c r="F21" s="14"/>
      <c r="G21" s="105"/>
      <c r="H21" s="104">
        <f t="shared" si="2"/>
        <v>0</v>
      </c>
      <c r="I21" s="17"/>
      <c r="J21" s="18">
        <f t="shared" si="4"/>
      </c>
      <c r="K21" s="19"/>
      <c r="L21" s="16">
        <f t="shared" si="3"/>
        <v>0</v>
      </c>
      <c r="M21" s="16">
        <f t="shared" si="1"/>
        <v>0</v>
      </c>
      <c r="N21" s="20">
        <f t="shared" si="0"/>
        <v>0</v>
      </c>
    </row>
    <row r="22" spans="1:14" ht="16.5" hidden="1">
      <c r="A22" s="21">
        <v>11</v>
      </c>
      <c r="B22" s="102"/>
      <c r="C22" s="113"/>
      <c r="D22" s="114"/>
      <c r="E22" s="14"/>
      <c r="F22" s="14"/>
      <c r="G22" s="105"/>
      <c r="H22" s="104">
        <f t="shared" si="2"/>
        <v>0</v>
      </c>
      <c r="I22" s="17"/>
      <c r="J22" s="18">
        <f t="shared" si="4"/>
      </c>
      <c r="K22" s="19"/>
      <c r="L22" s="16">
        <f t="shared" si="3"/>
        <v>0</v>
      </c>
      <c r="M22" s="16">
        <f t="shared" si="1"/>
        <v>0</v>
      </c>
      <c r="N22" s="20">
        <f t="shared" si="0"/>
        <v>0</v>
      </c>
    </row>
    <row r="23" spans="1:14" ht="16.5" hidden="1">
      <c r="A23" s="21">
        <v>12</v>
      </c>
      <c r="B23" s="102"/>
      <c r="C23" s="113"/>
      <c r="D23" s="114"/>
      <c r="E23" s="14"/>
      <c r="F23" s="14"/>
      <c r="G23" s="105"/>
      <c r="H23" s="104">
        <f t="shared" si="2"/>
        <v>0</v>
      </c>
      <c r="I23" s="17"/>
      <c r="J23" s="18">
        <f t="shared" si="4"/>
      </c>
      <c r="K23" s="19"/>
      <c r="L23" s="16">
        <f t="shared" si="3"/>
        <v>0</v>
      </c>
      <c r="M23" s="16">
        <f t="shared" si="1"/>
        <v>0</v>
      </c>
      <c r="N23" s="20">
        <f t="shared" si="0"/>
        <v>0</v>
      </c>
    </row>
    <row r="24" spans="1:14" ht="16.5" hidden="1">
      <c r="A24" s="21">
        <v>13</v>
      </c>
      <c r="B24" s="102"/>
      <c r="C24" s="113"/>
      <c r="D24" s="114"/>
      <c r="E24" s="14"/>
      <c r="F24" s="14"/>
      <c r="G24" s="105"/>
      <c r="H24" s="104">
        <f t="shared" si="2"/>
        <v>0</v>
      </c>
      <c r="I24" s="17"/>
      <c r="J24" s="18">
        <f t="shared" si="4"/>
      </c>
      <c r="K24" s="19"/>
      <c r="L24" s="16">
        <f t="shared" si="3"/>
        <v>0</v>
      </c>
      <c r="M24" s="16">
        <f t="shared" si="1"/>
        <v>0</v>
      </c>
      <c r="N24" s="20">
        <f t="shared" si="0"/>
        <v>0</v>
      </c>
    </row>
    <row r="25" spans="1:14" ht="16.5" hidden="1">
      <c r="A25" s="21">
        <v>14</v>
      </c>
      <c r="B25" s="102"/>
      <c r="C25" s="113"/>
      <c r="D25" s="114"/>
      <c r="E25" s="14"/>
      <c r="F25" s="14"/>
      <c r="G25" s="105"/>
      <c r="H25" s="104">
        <f t="shared" si="2"/>
        <v>0</v>
      </c>
      <c r="I25" s="17"/>
      <c r="J25" s="18">
        <f t="shared" si="4"/>
      </c>
      <c r="K25" s="19"/>
      <c r="L25" s="16">
        <f t="shared" si="3"/>
        <v>0</v>
      </c>
      <c r="M25" s="16">
        <f t="shared" si="1"/>
        <v>0</v>
      </c>
      <c r="N25" s="20">
        <f t="shared" si="0"/>
        <v>0</v>
      </c>
    </row>
    <row r="26" spans="1:14" ht="16.5" hidden="1">
      <c r="A26" s="21">
        <v>15</v>
      </c>
      <c r="B26" s="102"/>
      <c r="C26" s="113"/>
      <c r="D26" s="114"/>
      <c r="E26" s="14"/>
      <c r="F26" s="14"/>
      <c r="G26" s="105"/>
      <c r="H26" s="104">
        <f t="shared" si="2"/>
        <v>0</v>
      </c>
      <c r="I26" s="17"/>
      <c r="J26" s="18">
        <f t="shared" si="4"/>
      </c>
      <c r="K26" s="19"/>
      <c r="L26" s="16">
        <f t="shared" si="3"/>
        <v>0</v>
      </c>
      <c r="M26" s="16">
        <f t="shared" si="1"/>
        <v>0</v>
      </c>
      <c r="N26" s="20">
        <f t="shared" si="0"/>
        <v>0</v>
      </c>
    </row>
    <row r="27" spans="1:14" ht="16.5" hidden="1">
      <c r="A27" s="21">
        <v>16</v>
      </c>
      <c r="B27" s="102"/>
      <c r="C27" s="113"/>
      <c r="D27" s="114"/>
      <c r="E27" s="14"/>
      <c r="F27" s="14"/>
      <c r="G27" s="105"/>
      <c r="H27" s="104">
        <f t="shared" si="2"/>
        <v>0</v>
      </c>
      <c r="I27" s="17"/>
      <c r="J27" s="18">
        <f t="shared" si="4"/>
      </c>
      <c r="K27" s="19"/>
      <c r="L27" s="16">
        <f t="shared" si="3"/>
        <v>0</v>
      </c>
      <c r="M27" s="16">
        <f t="shared" si="1"/>
        <v>0</v>
      </c>
      <c r="N27" s="20">
        <f t="shared" si="0"/>
        <v>0</v>
      </c>
    </row>
    <row r="28" spans="1:14" ht="16.5" hidden="1">
      <c r="A28" s="21">
        <v>17</v>
      </c>
      <c r="B28" s="102"/>
      <c r="C28" s="113"/>
      <c r="D28" s="114"/>
      <c r="E28" s="14"/>
      <c r="F28" s="14"/>
      <c r="G28" s="105"/>
      <c r="H28" s="104">
        <f t="shared" si="2"/>
        <v>0</v>
      </c>
      <c r="I28" s="17"/>
      <c r="J28" s="18">
        <f t="shared" si="4"/>
      </c>
      <c r="K28" s="19"/>
      <c r="L28" s="16">
        <f t="shared" si="3"/>
        <v>0</v>
      </c>
      <c r="M28" s="16">
        <f t="shared" si="1"/>
        <v>0</v>
      </c>
      <c r="N28" s="20">
        <f t="shared" si="0"/>
        <v>0</v>
      </c>
    </row>
    <row r="29" spans="1:14" ht="16.5" hidden="1">
      <c r="A29" s="21">
        <v>18</v>
      </c>
      <c r="B29" s="102"/>
      <c r="C29" s="113"/>
      <c r="D29" s="114"/>
      <c r="E29" s="14"/>
      <c r="F29" s="14"/>
      <c r="G29" s="105"/>
      <c r="H29" s="104">
        <f t="shared" si="2"/>
        <v>0</v>
      </c>
      <c r="I29" s="17"/>
      <c r="J29" s="18">
        <f t="shared" si="4"/>
      </c>
      <c r="K29" s="19"/>
      <c r="L29" s="16">
        <f t="shared" si="3"/>
        <v>0</v>
      </c>
      <c r="M29" s="16">
        <f t="shared" si="1"/>
        <v>0</v>
      </c>
      <c r="N29" s="20">
        <f t="shared" si="0"/>
        <v>0</v>
      </c>
    </row>
    <row r="30" spans="1:14" ht="16.5" hidden="1">
      <c r="A30" s="21">
        <v>19</v>
      </c>
      <c r="B30" s="102"/>
      <c r="C30" s="113"/>
      <c r="D30" s="114"/>
      <c r="E30" s="14"/>
      <c r="F30" s="14"/>
      <c r="G30" s="105"/>
      <c r="H30" s="104">
        <f t="shared" si="2"/>
        <v>0</v>
      </c>
      <c r="I30" s="17"/>
      <c r="J30" s="18">
        <f t="shared" si="4"/>
      </c>
      <c r="K30" s="19"/>
      <c r="L30" s="16">
        <f t="shared" si="3"/>
        <v>0</v>
      </c>
      <c r="M30" s="16">
        <f t="shared" si="1"/>
        <v>0</v>
      </c>
      <c r="N30" s="20">
        <f t="shared" si="0"/>
        <v>0</v>
      </c>
    </row>
    <row r="31" spans="1:14" ht="16.5" hidden="1">
      <c r="A31" s="22">
        <v>20</v>
      </c>
      <c r="B31" s="102"/>
      <c r="C31" s="115"/>
      <c r="D31" s="116"/>
      <c r="E31" s="14"/>
      <c r="F31" s="14"/>
      <c r="G31" s="105"/>
      <c r="H31" s="104" t="e">
        <f>+IF(#REF!=0,0,G31/365)</f>
        <v>#REF!</v>
      </c>
      <c r="I31" s="17"/>
      <c r="J31" s="18">
        <f t="shared" si="4"/>
      </c>
      <c r="K31" s="19"/>
      <c r="L31" s="16">
        <f t="shared" si="3"/>
        <v>0</v>
      </c>
      <c r="M31" s="16">
        <f t="shared" si="1"/>
        <v>0</v>
      </c>
      <c r="N31" s="20">
        <f t="shared" si="0"/>
        <v>0</v>
      </c>
    </row>
    <row r="32" spans="1:14" ht="16.5" hidden="1">
      <c r="A32" s="23"/>
      <c r="B32" s="24" t="s">
        <v>22</v>
      </c>
      <c r="C32" s="25"/>
      <c r="D32" s="25"/>
      <c r="E32" s="25"/>
      <c r="F32" s="25"/>
      <c r="G32" s="27"/>
      <c r="H32" s="26"/>
      <c r="I32" s="26"/>
      <c r="J32" s="26"/>
      <c r="K32" s="27"/>
      <c r="L32" s="16">
        <f>+SUM(L12:L31)</f>
        <v>0</v>
      </c>
      <c r="M32" s="16">
        <f>+SUM(M12:M31)</f>
        <v>0</v>
      </c>
      <c r="N32" s="20">
        <f>+SUM(N12:N31)</f>
        <v>0</v>
      </c>
    </row>
    <row r="33" spans="1:14" ht="16.5" hidden="1">
      <c r="A33" s="28"/>
      <c r="B33" s="24" t="s">
        <v>23</v>
      </c>
      <c r="C33" s="25" t="s">
        <v>47</v>
      </c>
      <c r="D33" s="25"/>
      <c r="E33" s="25"/>
      <c r="F33" s="25"/>
      <c r="G33" s="27"/>
      <c r="H33" s="26"/>
      <c r="I33" s="26"/>
      <c r="J33" s="26"/>
      <c r="K33" s="27"/>
      <c r="L33" s="29">
        <f>+IF(L32&gt;4,4,L32)</f>
        <v>0</v>
      </c>
      <c r="M33" s="29">
        <f>+IF(M32&gt;2,2,M32)</f>
        <v>0</v>
      </c>
      <c r="N33" s="30">
        <f>+IF(N32&gt;1,1,N32)</f>
        <v>0</v>
      </c>
    </row>
    <row r="34" spans="2:14" ht="16.5" hidden="1">
      <c r="B34" s="31" t="s">
        <v>24</v>
      </c>
      <c r="C34" s="32" t="s">
        <v>50</v>
      </c>
      <c r="D34" s="32"/>
      <c r="E34" s="32"/>
      <c r="F34" s="32"/>
      <c r="G34" s="33"/>
      <c r="H34" s="33"/>
      <c r="I34" s="33"/>
      <c r="J34" s="33"/>
      <c r="K34" s="34"/>
      <c r="L34" s="35">
        <f>+IF(SUM(L33:N33)&gt;6,6,SUM(L33:N33))</f>
        <v>0</v>
      </c>
      <c r="M34" s="36"/>
      <c r="N34" s="36"/>
    </row>
    <row r="35" spans="2:14" ht="16.5">
      <c r="B35" s="96"/>
      <c r="C35" s="96"/>
      <c r="D35" s="96"/>
      <c r="E35" s="96"/>
      <c r="F35" s="96"/>
      <c r="G35" s="97"/>
      <c r="H35" s="97"/>
      <c r="I35" s="97"/>
      <c r="J35" s="97"/>
      <c r="K35" s="97"/>
      <c r="L35" s="98"/>
      <c r="M35" s="36"/>
      <c r="N35" s="36"/>
    </row>
    <row r="36" spans="1:14" ht="16.5">
      <c r="A36" s="5" t="s">
        <v>53</v>
      </c>
      <c r="B36" s="96"/>
      <c r="C36" s="96"/>
      <c r="D36" s="96"/>
      <c r="E36" s="96"/>
      <c r="F36" s="96"/>
      <c r="G36" s="97"/>
      <c r="H36" s="97"/>
      <c r="I36" s="97"/>
      <c r="J36" s="97"/>
      <c r="K36" s="97"/>
      <c r="L36" s="98"/>
      <c r="M36" s="36"/>
      <c r="N36" s="36"/>
    </row>
    <row r="37" spans="1:14" s="11" customFormat="1" ht="99">
      <c r="A37" s="6" t="s">
        <v>15</v>
      </c>
      <c r="B37" s="7" t="s">
        <v>2</v>
      </c>
      <c r="C37" s="117" t="s">
        <v>3</v>
      </c>
      <c r="D37" s="118"/>
      <c r="E37" s="8" t="s">
        <v>16</v>
      </c>
      <c r="F37" s="8" t="s">
        <v>9</v>
      </c>
      <c r="G37" s="9" t="s">
        <v>10</v>
      </c>
      <c r="H37" s="9" t="s">
        <v>11</v>
      </c>
      <c r="I37" s="9" t="s">
        <v>17</v>
      </c>
      <c r="J37" s="9" t="s">
        <v>18</v>
      </c>
      <c r="K37" s="9" t="s">
        <v>19</v>
      </c>
      <c r="L37" s="9" t="s">
        <v>45</v>
      </c>
      <c r="M37" s="9" t="s">
        <v>20</v>
      </c>
      <c r="N37" s="10" t="s">
        <v>21</v>
      </c>
    </row>
    <row r="38" spans="1:14" ht="16.5">
      <c r="A38" s="12">
        <v>1</v>
      </c>
      <c r="B38" s="13"/>
      <c r="C38" s="119"/>
      <c r="D38" s="120"/>
      <c r="E38" s="14"/>
      <c r="F38" s="14"/>
      <c r="G38" s="15"/>
      <c r="H38" s="16">
        <v>0</v>
      </c>
      <c r="I38" s="17"/>
      <c r="J38" s="18"/>
      <c r="K38" s="19"/>
      <c r="L38" s="16">
        <f>+IF(K38&lt;&gt;"S",0,IF(I38&lt;&gt;"L",0,0.5*SUM(H38)))</f>
        <v>0</v>
      </c>
      <c r="M38" s="16">
        <f>+IF(K38&lt;&gt;"S",0,IF(I38&lt;&gt;"P",0,0.25*H38))</f>
        <v>0</v>
      </c>
      <c r="N38" s="20">
        <f>+IF(K38&lt;&gt;"S",0,IF(I38&lt;&gt;"E",0,H38*0.1))</f>
        <v>0</v>
      </c>
    </row>
    <row r="39" spans="1:14" ht="16.5">
      <c r="A39" s="21">
        <v>2</v>
      </c>
      <c r="B39" s="13"/>
      <c r="C39" s="113"/>
      <c r="D39" s="114"/>
      <c r="E39" s="14"/>
      <c r="F39" s="14"/>
      <c r="G39" s="15"/>
      <c r="H39" s="16">
        <v>0</v>
      </c>
      <c r="I39" s="17"/>
      <c r="J39" s="18"/>
      <c r="K39" s="19"/>
      <c r="L39" s="16">
        <f aca="true" t="shared" si="5" ref="L39:L57">+IF(K39&lt;&gt;"S",0,IF(I39&lt;&gt;"L",0,0.5*SUM(H39)))</f>
        <v>0</v>
      </c>
      <c r="M39" s="16">
        <f aca="true" t="shared" si="6" ref="M39:M57">+IF(K39&lt;&gt;"S",0,IF(I39&lt;&gt;"P",0,0.25*H39))</f>
        <v>0</v>
      </c>
      <c r="N39" s="20">
        <f aca="true" t="shared" si="7" ref="N39:N57">+IF(K39&lt;&gt;"S",0,IF(I39&lt;&gt;"E",0,H39*0.1))</f>
        <v>0</v>
      </c>
    </row>
    <row r="40" spans="1:14" ht="16.5">
      <c r="A40" s="21">
        <v>3</v>
      </c>
      <c r="B40" s="13"/>
      <c r="C40" s="113"/>
      <c r="D40" s="114"/>
      <c r="E40" s="14"/>
      <c r="F40" s="14"/>
      <c r="G40" s="15"/>
      <c r="H40" s="16">
        <f aca="true" t="shared" si="8" ref="H40:H56">+IF(J44=0,0,G40/365)</f>
        <v>0</v>
      </c>
      <c r="I40" s="17"/>
      <c r="J40" s="18">
        <f aca="true" t="shared" si="9" ref="J40:J57">+IF(I40="","",IF(I40="L","Local",IF(I40="P","Pública",IF(I40="E","Privada"))))</f>
      </c>
      <c r="K40" s="19"/>
      <c r="L40" s="16">
        <f t="shared" si="5"/>
        <v>0</v>
      </c>
      <c r="M40" s="16">
        <f t="shared" si="6"/>
        <v>0</v>
      </c>
      <c r="N40" s="20">
        <f t="shared" si="7"/>
        <v>0</v>
      </c>
    </row>
    <row r="41" spans="1:14" ht="16.5">
      <c r="A41" s="21">
        <v>4</v>
      </c>
      <c r="B41" s="13"/>
      <c r="C41" s="113"/>
      <c r="D41" s="114"/>
      <c r="E41" s="14"/>
      <c r="F41" s="14"/>
      <c r="G41" s="15"/>
      <c r="H41" s="16">
        <f t="shared" si="8"/>
        <v>0</v>
      </c>
      <c r="I41" s="17"/>
      <c r="J41" s="18">
        <f t="shared" si="9"/>
      </c>
      <c r="K41" s="19"/>
      <c r="L41" s="16">
        <f t="shared" si="5"/>
        <v>0</v>
      </c>
      <c r="M41" s="16">
        <f t="shared" si="6"/>
        <v>0</v>
      </c>
      <c r="N41" s="20">
        <f t="shared" si="7"/>
        <v>0</v>
      </c>
    </row>
    <row r="42" spans="1:14" ht="16.5">
      <c r="A42" s="21">
        <v>5</v>
      </c>
      <c r="B42" s="13"/>
      <c r="C42" s="113"/>
      <c r="D42" s="114"/>
      <c r="E42" s="14"/>
      <c r="F42" s="14"/>
      <c r="G42" s="15"/>
      <c r="H42" s="16">
        <f t="shared" si="8"/>
        <v>0</v>
      </c>
      <c r="I42" s="17"/>
      <c r="J42" s="18">
        <f t="shared" si="9"/>
      </c>
      <c r="K42" s="19"/>
      <c r="L42" s="16">
        <f t="shared" si="5"/>
        <v>0</v>
      </c>
      <c r="M42" s="16">
        <f t="shared" si="6"/>
        <v>0</v>
      </c>
      <c r="N42" s="20">
        <f t="shared" si="7"/>
        <v>0</v>
      </c>
    </row>
    <row r="43" spans="1:14" ht="16.5">
      <c r="A43" s="21">
        <v>6</v>
      </c>
      <c r="B43" s="13"/>
      <c r="C43" s="113"/>
      <c r="D43" s="114"/>
      <c r="E43" s="14"/>
      <c r="F43" s="14"/>
      <c r="G43" s="15"/>
      <c r="H43" s="16">
        <f t="shared" si="8"/>
        <v>0</v>
      </c>
      <c r="I43" s="17"/>
      <c r="J43" s="18">
        <f t="shared" si="9"/>
      </c>
      <c r="K43" s="19"/>
      <c r="L43" s="16">
        <f t="shared" si="5"/>
        <v>0</v>
      </c>
      <c r="M43" s="16">
        <f t="shared" si="6"/>
        <v>0</v>
      </c>
      <c r="N43" s="20">
        <f t="shared" si="7"/>
        <v>0</v>
      </c>
    </row>
    <row r="44" spans="1:14" ht="16.5">
      <c r="A44" s="21">
        <v>7</v>
      </c>
      <c r="B44" s="13"/>
      <c r="C44" s="113"/>
      <c r="D44" s="114"/>
      <c r="E44" s="14"/>
      <c r="F44" s="14"/>
      <c r="G44" s="15"/>
      <c r="H44" s="16">
        <f t="shared" si="8"/>
        <v>0</v>
      </c>
      <c r="I44" s="17"/>
      <c r="J44" s="18">
        <f t="shared" si="9"/>
      </c>
      <c r="K44" s="19"/>
      <c r="L44" s="16">
        <f t="shared" si="5"/>
        <v>0</v>
      </c>
      <c r="M44" s="16">
        <f t="shared" si="6"/>
        <v>0</v>
      </c>
      <c r="N44" s="20">
        <f t="shared" si="7"/>
        <v>0</v>
      </c>
    </row>
    <row r="45" spans="1:14" ht="16.5">
      <c r="A45" s="21">
        <v>8</v>
      </c>
      <c r="B45" s="13"/>
      <c r="C45" s="113"/>
      <c r="D45" s="114"/>
      <c r="E45" s="14"/>
      <c r="F45" s="14"/>
      <c r="G45" s="15"/>
      <c r="H45" s="16">
        <f t="shared" si="8"/>
        <v>0</v>
      </c>
      <c r="I45" s="17"/>
      <c r="J45" s="18">
        <f t="shared" si="9"/>
      </c>
      <c r="K45" s="19"/>
      <c r="L45" s="16">
        <f t="shared" si="5"/>
        <v>0</v>
      </c>
      <c r="M45" s="16">
        <f t="shared" si="6"/>
        <v>0</v>
      </c>
      <c r="N45" s="20">
        <f t="shared" si="7"/>
        <v>0</v>
      </c>
    </row>
    <row r="46" spans="1:14" ht="16.5">
      <c r="A46" s="21">
        <v>9</v>
      </c>
      <c r="B46" s="13"/>
      <c r="C46" s="113"/>
      <c r="D46" s="114"/>
      <c r="E46" s="14"/>
      <c r="F46" s="14"/>
      <c r="G46" s="15"/>
      <c r="H46" s="16">
        <f t="shared" si="8"/>
        <v>0</v>
      </c>
      <c r="I46" s="17"/>
      <c r="J46" s="18">
        <f t="shared" si="9"/>
      </c>
      <c r="K46" s="19"/>
      <c r="L46" s="16">
        <f t="shared" si="5"/>
        <v>0</v>
      </c>
      <c r="M46" s="16">
        <f t="shared" si="6"/>
        <v>0</v>
      </c>
      <c r="N46" s="20">
        <f t="shared" si="7"/>
        <v>0</v>
      </c>
    </row>
    <row r="47" spans="1:14" ht="16.5">
      <c r="A47" s="21">
        <v>10</v>
      </c>
      <c r="B47" s="13"/>
      <c r="C47" s="113"/>
      <c r="D47" s="114"/>
      <c r="E47" s="14"/>
      <c r="F47" s="14"/>
      <c r="G47" s="15"/>
      <c r="H47" s="16">
        <f t="shared" si="8"/>
        <v>0</v>
      </c>
      <c r="I47" s="17"/>
      <c r="J47" s="18">
        <f t="shared" si="9"/>
      </c>
      <c r="K47" s="19"/>
      <c r="L47" s="16">
        <f t="shared" si="5"/>
        <v>0</v>
      </c>
      <c r="M47" s="16">
        <f t="shared" si="6"/>
        <v>0</v>
      </c>
      <c r="N47" s="20">
        <f t="shared" si="7"/>
        <v>0</v>
      </c>
    </row>
    <row r="48" spans="1:14" ht="16.5" customHeight="1" hidden="1">
      <c r="A48" s="21">
        <v>11</v>
      </c>
      <c r="B48" s="13"/>
      <c r="C48" s="113"/>
      <c r="D48" s="114"/>
      <c r="E48" s="14"/>
      <c r="F48" s="14"/>
      <c r="G48" s="15"/>
      <c r="H48" s="16">
        <f t="shared" si="8"/>
        <v>0</v>
      </c>
      <c r="I48" s="17"/>
      <c r="J48" s="18">
        <f t="shared" si="9"/>
      </c>
      <c r="K48" s="19"/>
      <c r="L48" s="16">
        <f t="shared" si="5"/>
        <v>0</v>
      </c>
      <c r="M48" s="16">
        <f t="shared" si="6"/>
        <v>0</v>
      </c>
      <c r="N48" s="20">
        <f t="shared" si="7"/>
        <v>0</v>
      </c>
    </row>
    <row r="49" spans="1:14" ht="16.5" customHeight="1" hidden="1">
      <c r="A49" s="21">
        <v>12</v>
      </c>
      <c r="B49" s="13"/>
      <c r="C49" s="113"/>
      <c r="D49" s="114"/>
      <c r="E49" s="14"/>
      <c r="F49" s="14"/>
      <c r="G49" s="15"/>
      <c r="H49" s="16">
        <f t="shared" si="8"/>
        <v>0</v>
      </c>
      <c r="I49" s="17"/>
      <c r="J49" s="18">
        <f t="shared" si="9"/>
      </c>
      <c r="K49" s="19"/>
      <c r="L49" s="16">
        <f t="shared" si="5"/>
        <v>0</v>
      </c>
      <c r="M49" s="16">
        <f t="shared" si="6"/>
        <v>0</v>
      </c>
      <c r="N49" s="20">
        <f t="shared" si="7"/>
        <v>0</v>
      </c>
    </row>
    <row r="50" spans="1:14" ht="16.5" customHeight="1" hidden="1">
      <c r="A50" s="21">
        <v>13</v>
      </c>
      <c r="B50" s="13"/>
      <c r="C50" s="113"/>
      <c r="D50" s="114"/>
      <c r="E50" s="14"/>
      <c r="F50" s="14"/>
      <c r="G50" s="15"/>
      <c r="H50" s="16">
        <f t="shared" si="8"/>
        <v>0</v>
      </c>
      <c r="I50" s="17"/>
      <c r="J50" s="18">
        <f t="shared" si="9"/>
      </c>
      <c r="K50" s="19"/>
      <c r="L50" s="16">
        <f t="shared" si="5"/>
        <v>0</v>
      </c>
      <c r="M50" s="16">
        <f t="shared" si="6"/>
        <v>0</v>
      </c>
      <c r="N50" s="20">
        <f t="shared" si="7"/>
        <v>0</v>
      </c>
    </row>
    <row r="51" spans="1:14" ht="16.5" customHeight="1" hidden="1">
      <c r="A51" s="21">
        <v>14</v>
      </c>
      <c r="B51" s="13"/>
      <c r="C51" s="113"/>
      <c r="D51" s="114"/>
      <c r="E51" s="14"/>
      <c r="F51" s="14"/>
      <c r="G51" s="15"/>
      <c r="H51" s="16">
        <f t="shared" si="8"/>
        <v>0</v>
      </c>
      <c r="I51" s="17"/>
      <c r="J51" s="18">
        <f t="shared" si="9"/>
      </c>
      <c r="K51" s="19"/>
      <c r="L51" s="16">
        <f t="shared" si="5"/>
        <v>0</v>
      </c>
      <c r="M51" s="16">
        <f t="shared" si="6"/>
        <v>0</v>
      </c>
      <c r="N51" s="20">
        <f t="shared" si="7"/>
        <v>0</v>
      </c>
    </row>
    <row r="52" spans="1:14" ht="16.5" customHeight="1" hidden="1">
      <c r="A52" s="21">
        <v>15</v>
      </c>
      <c r="B52" s="13"/>
      <c r="C52" s="113"/>
      <c r="D52" s="114"/>
      <c r="E52" s="14"/>
      <c r="F52" s="14"/>
      <c r="G52" s="15"/>
      <c r="H52" s="16">
        <f t="shared" si="8"/>
        <v>0</v>
      </c>
      <c r="I52" s="17"/>
      <c r="J52" s="18">
        <f t="shared" si="9"/>
      </c>
      <c r="K52" s="19"/>
      <c r="L52" s="16">
        <f t="shared" si="5"/>
        <v>0</v>
      </c>
      <c r="M52" s="16">
        <f t="shared" si="6"/>
        <v>0</v>
      </c>
      <c r="N52" s="20">
        <f t="shared" si="7"/>
        <v>0</v>
      </c>
    </row>
    <row r="53" spans="1:14" ht="16.5" customHeight="1" hidden="1">
      <c r="A53" s="21">
        <v>16</v>
      </c>
      <c r="B53" s="13"/>
      <c r="C53" s="113"/>
      <c r="D53" s="114"/>
      <c r="E53" s="14"/>
      <c r="F53" s="14"/>
      <c r="G53" s="15"/>
      <c r="H53" s="16">
        <f t="shared" si="8"/>
        <v>0</v>
      </c>
      <c r="I53" s="17"/>
      <c r="J53" s="18">
        <f t="shared" si="9"/>
      </c>
      <c r="K53" s="19"/>
      <c r="L53" s="16">
        <f t="shared" si="5"/>
        <v>0</v>
      </c>
      <c r="M53" s="16">
        <f t="shared" si="6"/>
        <v>0</v>
      </c>
      <c r="N53" s="20">
        <f t="shared" si="7"/>
        <v>0</v>
      </c>
    </row>
    <row r="54" spans="1:14" ht="16.5" customHeight="1" hidden="1">
      <c r="A54" s="21">
        <v>17</v>
      </c>
      <c r="B54" s="13"/>
      <c r="C54" s="113"/>
      <c r="D54" s="114"/>
      <c r="E54" s="14"/>
      <c r="F54" s="14"/>
      <c r="G54" s="15"/>
      <c r="H54" s="16">
        <f t="shared" si="8"/>
        <v>0</v>
      </c>
      <c r="I54" s="17"/>
      <c r="J54" s="18">
        <f t="shared" si="9"/>
      </c>
      <c r="K54" s="19"/>
      <c r="L54" s="16">
        <f t="shared" si="5"/>
        <v>0</v>
      </c>
      <c r="M54" s="16">
        <f t="shared" si="6"/>
        <v>0</v>
      </c>
      <c r="N54" s="20">
        <f t="shared" si="7"/>
        <v>0</v>
      </c>
    </row>
    <row r="55" spans="1:14" ht="16.5" customHeight="1" hidden="1">
      <c r="A55" s="21">
        <v>18</v>
      </c>
      <c r="B55" s="13"/>
      <c r="C55" s="113"/>
      <c r="D55" s="114"/>
      <c r="E55" s="14"/>
      <c r="F55" s="14"/>
      <c r="G55" s="15"/>
      <c r="H55" s="16">
        <f t="shared" si="8"/>
        <v>0</v>
      </c>
      <c r="I55" s="17"/>
      <c r="J55" s="18">
        <f t="shared" si="9"/>
      </c>
      <c r="K55" s="19"/>
      <c r="L55" s="16">
        <f t="shared" si="5"/>
        <v>0</v>
      </c>
      <c r="M55" s="16">
        <f t="shared" si="6"/>
        <v>0</v>
      </c>
      <c r="N55" s="20">
        <f t="shared" si="7"/>
        <v>0</v>
      </c>
    </row>
    <row r="56" spans="1:14" ht="16.5" customHeight="1" hidden="1">
      <c r="A56" s="21">
        <v>19</v>
      </c>
      <c r="B56" s="13"/>
      <c r="C56" s="113"/>
      <c r="D56" s="114"/>
      <c r="E56" s="14"/>
      <c r="F56" s="14"/>
      <c r="G56" s="15"/>
      <c r="H56" s="16">
        <f t="shared" si="8"/>
        <v>0</v>
      </c>
      <c r="I56" s="17"/>
      <c r="J56" s="18">
        <f t="shared" si="9"/>
      </c>
      <c r="K56" s="19"/>
      <c r="L56" s="16">
        <f t="shared" si="5"/>
        <v>0</v>
      </c>
      <c r="M56" s="16">
        <f t="shared" si="6"/>
        <v>0</v>
      </c>
      <c r="N56" s="20">
        <f t="shared" si="7"/>
        <v>0</v>
      </c>
    </row>
    <row r="57" spans="1:14" ht="16.5" customHeight="1" hidden="1">
      <c r="A57" s="22">
        <v>20</v>
      </c>
      <c r="B57" s="13"/>
      <c r="C57" s="115"/>
      <c r="D57" s="116"/>
      <c r="E57" s="14"/>
      <c r="F57" s="14"/>
      <c r="G57" s="15"/>
      <c r="H57" s="16">
        <f>+IF(F113=0,0,G57/365)</f>
        <v>0</v>
      </c>
      <c r="I57" s="17"/>
      <c r="J57" s="18">
        <f t="shared" si="9"/>
      </c>
      <c r="K57" s="19"/>
      <c r="L57" s="16">
        <f t="shared" si="5"/>
        <v>0</v>
      </c>
      <c r="M57" s="16">
        <f t="shared" si="6"/>
        <v>0</v>
      </c>
      <c r="N57" s="20">
        <f t="shared" si="7"/>
        <v>0</v>
      </c>
    </row>
    <row r="58" spans="1:14" ht="16.5" hidden="1">
      <c r="A58" s="23"/>
      <c r="B58" s="24" t="s">
        <v>22</v>
      </c>
      <c r="C58" s="25"/>
      <c r="D58" s="25"/>
      <c r="E58" s="25"/>
      <c r="F58" s="25"/>
      <c r="G58" s="26"/>
      <c r="H58" s="26"/>
      <c r="I58" s="26"/>
      <c r="J58" s="26"/>
      <c r="K58" s="27"/>
      <c r="L58" s="16">
        <f>+SUM(L38:L57)</f>
        <v>0</v>
      </c>
      <c r="M58" s="16">
        <f>+SUM(M38:M57)</f>
        <v>0</v>
      </c>
      <c r="N58" s="20">
        <f>+SUM(N38:N57)</f>
        <v>0</v>
      </c>
    </row>
    <row r="59" spans="1:14" ht="16.5" hidden="1">
      <c r="A59" s="28"/>
      <c r="B59" s="24" t="s">
        <v>23</v>
      </c>
      <c r="C59" s="25" t="s">
        <v>47</v>
      </c>
      <c r="D59" s="25"/>
      <c r="E59" s="25"/>
      <c r="F59" s="25"/>
      <c r="G59" s="26"/>
      <c r="H59" s="26"/>
      <c r="I59" s="26"/>
      <c r="J59" s="26"/>
      <c r="K59" s="27"/>
      <c r="L59" s="29">
        <f>+IF(L58&gt;4,4,L58)</f>
        <v>0</v>
      </c>
      <c r="M59" s="29">
        <f>+IF(M58&gt;2,2,M58)</f>
        <v>0</v>
      </c>
      <c r="N59" s="30">
        <f>+IF(N58&gt;1,1,N58)</f>
        <v>0</v>
      </c>
    </row>
    <row r="60" spans="2:14" ht="16.5" hidden="1">
      <c r="B60" s="31" t="s">
        <v>24</v>
      </c>
      <c r="C60" s="32" t="s">
        <v>52</v>
      </c>
      <c r="D60" s="32"/>
      <c r="E60" s="32"/>
      <c r="F60" s="32"/>
      <c r="G60" s="33"/>
      <c r="H60" s="33"/>
      <c r="I60" s="33"/>
      <c r="J60" s="33"/>
      <c r="K60" s="34"/>
      <c r="L60" s="35">
        <f>+IF(SUM(L59:N59)&gt;6,6,SUM(L59:N59))</f>
        <v>0</v>
      </c>
      <c r="M60" s="36"/>
      <c r="N60" s="36"/>
    </row>
    <row r="61" spans="2:14" ht="16.5">
      <c r="B61" s="96"/>
      <c r="C61" s="96"/>
      <c r="D61" s="96"/>
      <c r="E61" s="96"/>
      <c r="F61" s="96"/>
      <c r="G61" s="97"/>
      <c r="H61" s="97"/>
      <c r="I61" s="97"/>
      <c r="J61" s="97"/>
      <c r="K61" s="97"/>
      <c r="L61" s="98"/>
      <c r="M61" s="36"/>
      <c r="N61" s="36"/>
    </row>
    <row r="62" spans="1:14" ht="16.5">
      <c r="A62" s="5" t="s">
        <v>54</v>
      </c>
      <c r="B62" s="96"/>
      <c r="C62" s="96"/>
      <c r="D62" s="96"/>
      <c r="E62" s="96"/>
      <c r="F62" s="96"/>
      <c r="G62" s="97"/>
      <c r="H62" s="97"/>
      <c r="I62" s="97"/>
      <c r="J62" s="97"/>
      <c r="K62" s="97"/>
      <c r="L62" s="98"/>
      <c r="M62" s="36"/>
      <c r="N62" s="36"/>
    </row>
    <row r="63" spans="1:14" s="11" customFormat="1" ht="99">
      <c r="A63" s="6" t="s">
        <v>15</v>
      </c>
      <c r="B63" s="7" t="s">
        <v>2</v>
      </c>
      <c r="C63" s="117" t="s">
        <v>3</v>
      </c>
      <c r="D63" s="118"/>
      <c r="E63" s="8" t="s">
        <v>16</v>
      </c>
      <c r="F63" s="8" t="s">
        <v>9</v>
      </c>
      <c r="G63" s="9" t="s">
        <v>10</v>
      </c>
      <c r="H63" s="9" t="s">
        <v>11</v>
      </c>
      <c r="I63" s="9" t="s">
        <v>17</v>
      </c>
      <c r="J63" s="9" t="s">
        <v>18</v>
      </c>
      <c r="K63" s="9" t="s">
        <v>19</v>
      </c>
      <c r="L63" s="9" t="s">
        <v>45</v>
      </c>
      <c r="M63" s="9" t="s">
        <v>20</v>
      </c>
      <c r="N63" s="10" t="s">
        <v>21</v>
      </c>
    </row>
    <row r="64" spans="1:14" ht="16.5">
      <c r="A64" s="12">
        <v>1</v>
      </c>
      <c r="B64" s="13"/>
      <c r="C64" s="119"/>
      <c r="D64" s="120"/>
      <c r="E64" s="14"/>
      <c r="F64" s="14"/>
      <c r="G64" s="15"/>
      <c r="H64" s="16">
        <v>0</v>
      </c>
      <c r="I64" s="17"/>
      <c r="J64" s="18"/>
      <c r="K64" s="19"/>
      <c r="L64" s="16">
        <f aca="true" t="shared" si="10" ref="L64:L83">+IF(K64&lt;&gt;"S",0,IF(I64&lt;&gt;"L",0,0.5*SUM(H64)))</f>
        <v>0</v>
      </c>
      <c r="M64" s="16">
        <f>+IF(K64&lt;&gt;"S",0,IF(I64&lt;&gt;"P",0,0.25*H64))</f>
        <v>0</v>
      </c>
      <c r="N64" s="20">
        <f>+IF(K64&lt;&gt;"S",0,IF(I64&lt;&gt;"E",0,H64*0.1))</f>
        <v>0</v>
      </c>
    </row>
    <row r="65" spans="1:14" ht="16.5">
      <c r="A65" s="21">
        <v>2</v>
      </c>
      <c r="B65" s="13"/>
      <c r="C65" s="113"/>
      <c r="D65" s="114"/>
      <c r="E65" s="14"/>
      <c r="F65" s="14"/>
      <c r="G65" s="15"/>
      <c r="H65" s="16">
        <f aca="true" t="shared" si="11" ref="H65:H82">+IF(J69=0,0,G65/365)</f>
        <v>0</v>
      </c>
      <c r="I65" s="17"/>
      <c r="J65" s="18">
        <f aca="true" t="shared" si="12" ref="J65:J83">+IF(I65="","",IF(I65="L","Local",IF(I65="P","Pública",IF(I65="E","Privada"))))</f>
      </c>
      <c r="K65" s="19"/>
      <c r="L65" s="16">
        <f t="shared" si="10"/>
        <v>0</v>
      </c>
      <c r="M65" s="16">
        <f aca="true" t="shared" si="13" ref="M65:M83">+IF(K65&lt;&gt;"S",0,IF(I65&lt;&gt;"P",0,0.25*H65))</f>
        <v>0</v>
      </c>
      <c r="N65" s="20">
        <f aca="true" t="shared" si="14" ref="N65:N83">+IF(K65&lt;&gt;"S",0,IF(I65&lt;&gt;"E",0,H65*0.1))</f>
        <v>0</v>
      </c>
    </row>
    <row r="66" spans="1:14" ht="16.5">
      <c r="A66" s="21">
        <v>3</v>
      </c>
      <c r="B66" s="13"/>
      <c r="C66" s="113"/>
      <c r="D66" s="114"/>
      <c r="E66" s="14"/>
      <c r="F66" s="14"/>
      <c r="G66" s="15"/>
      <c r="H66" s="16">
        <f t="shared" si="11"/>
        <v>0</v>
      </c>
      <c r="I66" s="17"/>
      <c r="J66" s="18">
        <f t="shared" si="12"/>
      </c>
      <c r="K66" s="19"/>
      <c r="L66" s="16">
        <f t="shared" si="10"/>
        <v>0</v>
      </c>
      <c r="M66" s="16">
        <f t="shared" si="13"/>
        <v>0</v>
      </c>
      <c r="N66" s="20">
        <f t="shared" si="14"/>
        <v>0</v>
      </c>
    </row>
    <row r="67" spans="1:14" ht="16.5">
      <c r="A67" s="21">
        <v>4</v>
      </c>
      <c r="B67" s="13"/>
      <c r="C67" s="113"/>
      <c r="D67" s="114"/>
      <c r="E67" s="14"/>
      <c r="F67" s="14"/>
      <c r="G67" s="15"/>
      <c r="H67" s="16">
        <f t="shared" si="11"/>
        <v>0</v>
      </c>
      <c r="I67" s="17"/>
      <c r="J67" s="18">
        <f t="shared" si="12"/>
      </c>
      <c r="K67" s="19"/>
      <c r="L67" s="16">
        <f t="shared" si="10"/>
        <v>0</v>
      </c>
      <c r="M67" s="16">
        <f t="shared" si="13"/>
        <v>0</v>
      </c>
      <c r="N67" s="20">
        <f t="shared" si="14"/>
        <v>0</v>
      </c>
    </row>
    <row r="68" spans="1:14" ht="16.5">
      <c r="A68" s="21">
        <v>5</v>
      </c>
      <c r="B68" s="13"/>
      <c r="C68" s="113"/>
      <c r="D68" s="114"/>
      <c r="E68" s="14"/>
      <c r="F68" s="14"/>
      <c r="G68" s="15"/>
      <c r="H68" s="16">
        <f t="shared" si="11"/>
        <v>0</v>
      </c>
      <c r="I68" s="17"/>
      <c r="J68" s="18">
        <f t="shared" si="12"/>
      </c>
      <c r="K68" s="19"/>
      <c r="L68" s="16">
        <f t="shared" si="10"/>
        <v>0</v>
      </c>
      <c r="M68" s="16">
        <f t="shared" si="13"/>
        <v>0</v>
      </c>
      <c r="N68" s="20">
        <f t="shared" si="14"/>
        <v>0</v>
      </c>
    </row>
    <row r="69" spans="1:14" ht="16.5">
      <c r="A69" s="21">
        <v>6</v>
      </c>
      <c r="B69" s="13"/>
      <c r="C69" s="113"/>
      <c r="D69" s="114"/>
      <c r="E69" s="14"/>
      <c r="F69" s="14"/>
      <c r="G69" s="15"/>
      <c r="H69" s="16">
        <f t="shared" si="11"/>
        <v>0</v>
      </c>
      <c r="I69" s="17"/>
      <c r="J69" s="18">
        <f t="shared" si="12"/>
      </c>
      <c r="K69" s="19"/>
      <c r="L69" s="16">
        <f t="shared" si="10"/>
        <v>0</v>
      </c>
      <c r="M69" s="16">
        <f t="shared" si="13"/>
        <v>0</v>
      </c>
      <c r="N69" s="20">
        <f t="shared" si="14"/>
        <v>0</v>
      </c>
    </row>
    <row r="70" spans="1:14" ht="16.5">
      <c r="A70" s="21">
        <v>7</v>
      </c>
      <c r="B70" s="13"/>
      <c r="C70" s="113"/>
      <c r="D70" s="114"/>
      <c r="E70" s="14"/>
      <c r="F70" s="14"/>
      <c r="G70" s="15"/>
      <c r="H70" s="16">
        <f t="shared" si="11"/>
        <v>0</v>
      </c>
      <c r="I70" s="17"/>
      <c r="J70" s="18">
        <f t="shared" si="12"/>
      </c>
      <c r="K70" s="19"/>
      <c r="L70" s="16">
        <f t="shared" si="10"/>
        <v>0</v>
      </c>
      <c r="M70" s="16">
        <f t="shared" si="13"/>
        <v>0</v>
      </c>
      <c r="N70" s="20">
        <f t="shared" si="14"/>
        <v>0</v>
      </c>
    </row>
    <row r="71" spans="1:14" ht="16.5">
      <c r="A71" s="21">
        <v>8</v>
      </c>
      <c r="B71" s="13"/>
      <c r="C71" s="113"/>
      <c r="D71" s="114"/>
      <c r="E71" s="14"/>
      <c r="F71" s="14"/>
      <c r="G71" s="15"/>
      <c r="H71" s="16">
        <f t="shared" si="11"/>
        <v>0</v>
      </c>
      <c r="I71" s="17"/>
      <c r="J71" s="18">
        <f t="shared" si="12"/>
      </c>
      <c r="K71" s="19"/>
      <c r="L71" s="16">
        <f t="shared" si="10"/>
        <v>0</v>
      </c>
      <c r="M71" s="16">
        <f t="shared" si="13"/>
        <v>0</v>
      </c>
      <c r="N71" s="20">
        <f t="shared" si="14"/>
        <v>0</v>
      </c>
    </row>
    <row r="72" spans="1:14" ht="16.5">
      <c r="A72" s="21">
        <v>9</v>
      </c>
      <c r="B72" s="13"/>
      <c r="C72" s="113"/>
      <c r="D72" s="114"/>
      <c r="E72" s="14"/>
      <c r="F72" s="14"/>
      <c r="G72" s="15"/>
      <c r="H72" s="16">
        <f t="shared" si="11"/>
        <v>0</v>
      </c>
      <c r="I72" s="17"/>
      <c r="J72" s="18">
        <f t="shared" si="12"/>
      </c>
      <c r="K72" s="19"/>
      <c r="L72" s="16">
        <f t="shared" si="10"/>
        <v>0</v>
      </c>
      <c r="M72" s="16">
        <f t="shared" si="13"/>
        <v>0</v>
      </c>
      <c r="N72" s="20">
        <f t="shared" si="14"/>
        <v>0</v>
      </c>
    </row>
    <row r="73" spans="1:14" ht="16.5">
      <c r="A73" s="21">
        <v>10</v>
      </c>
      <c r="B73" s="13"/>
      <c r="C73" s="113"/>
      <c r="D73" s="114"/>
      <c r="E73" s="14"/>
      <c r="F73" s="14"/>
      <c r="G73" s="15"/>
      <c r="H73" s="16">
        <f t="shared" si="11"/>
        <v>0</v>
      </c>
      <c r="I73" s="17"/>
      <c r="J73" s="18">
        <f t="shared" si="12"/>
      </c>
      <c r="K73" s="19"/>
      <c r="L73" s="16">
        <f t="shared" si="10"/>
        <v>0</v>
      </c>
      <c r="M73" s="16">
        <f t="shared" si="13"/>
        <v>0</v>
      </c>
      <c r="N73" s="20">
        <f t="shared" si="14"/>
        <v>0</v>
      </c>
    </row>
    <row r="74" spans="1:14" ht="16.5" customHeight="1" hidden="1">
      <c r="A74" s="21">
        <v>11</v>
      </c>
      <c r="B74" s="13"/>
      <c r="C74" s="113"/>
      <c r="D74" s="114"/>
      <c r="E74" s="14"/>
      <c r="F74" s="14"/>
      <c r="G74" s="15"/>
      <c r="H74" s="16">
        <f t="shared" si="11"/>
        <v>0</v>
      </c>
      <c r="I74" s="17"/>
      <c r="J74" s="18">
        <f t="shared" si="12"/>
      </c>
      <c r="K74" s="19"/>
      <c r="L74" s="16">
        <f t="shared" si="10"/>
        <v>0</v>
      </c>
      <c r="M74" s="16">
        <f t="shared" si="13"/>
        <v>0</v>
      </c>
      <c r="N74" s="20">
        <f t="shared" si="14"/>
        <v>0</v>
      </c>
    </row>
    <row r="75" spans="1:14" ht="16.5" customHeight="1" hidden="1">
      <c r="A75" s="21">
        <v>12</v>
      </c>
      <c r="B75" s="13"/>
      <c r="C75" s="113"/>
      <c r="D75" s="114"/>
      <c r="E75" s="14"/>
      <c r="F75" s="14"/>
      <c r="G75" s="15"/>
      <c r="H75" s="16">
        <f t="shared" si="11"/>
        <v>0</v>
      </c>
      <c r="I75" s="17"/>
      <c r="J75" s="18">
        <f t="shared" si="12"/>
      </c>
      <c r="K75" s="19"/>
      <c r="L75" s="16">
        <f t="shared" si="10"/>
        <v>0</v>
      </c>
      <c r="M75" s="16">
        <f t="shared" si="13"/>
        <v>0</v>
      </c>
      <c r="N75" s="20">
        <f t="shared" si="14"/>
        <v>0</v>
      </c>
    </row>
    <row r="76" spans="1:14" ht="16.5" customHeight="1" hidden="1">
      <c r="A76" s="21">
        <v>13</v>
      </c>
      <c r="B76" s="13"/>
      <c r="C76" s="113"/>
      <c r="D76" s="114"/>
      <c r="E76" s="14"/>
      <c r="F76" s="14"/>
      <c r="G76" s="15"/>
      <c r="H76" s="16">
        <f t="shared" si="11"/>
        <v>0</v>
      </c>
      <c r="I76" s="17"/>
      <c r="J76" s="18">
        <f t="shared" si="12"/>
      </c>
      <c r="K76" s="19"/>
      <c r="L76" s="16">
        <f t="shared" si="10"/>
        <v>0</v>
      </c>
      <c r="M76" s="16">
        <f t="shared" si="13"/>
        <v>0</v>
      </c>
      <c r="N76" s="20">
        <f t="shared" si="14"/>
        <v>0</v>
      </c>
    </row>
    <row r="77" spans="1:14" ht="16.5" customHeight="1" hidden="1">
      <c r="A77" s="21">
        <v>14</v>
      </c>
      <c r="B77" s="13"/>
      <c r="C77" s="113"/>
      <c r="D77" s="114"/>
      <c r="E77" s="14"/>
      <c r="F77" s="14"/>
      <c r="G77" s="15"/>
      <c r="H77" s="16">
        <f t="shared" si="11"/>
        <v>0</v>
      </c>
      <c r="I77" s="17"/>
      <c r="J77" s="18">
        <f t="shared" si="12"/>
      </c>
      <c r="K77" s="19"/>
      <c r="L77" s="16">
        <f t="shared" si="10"/>
        <v>0</v>
      </c>
      <c r="M77" s="16">
        <f t="shared" si="13"/>
        <v>0</v>
      </c>
      <c r="N77" s="20">
        <f t="shared" si="14"/>
        <v>0</v>
      </c>
    </row>
    <row r="78" spans="1:14" ht="16.5" customHeight="1" hidden="1">
      <c r="A78" s="21">
        <v>15</v>
      </c>
      <c r="B78" s="13"/>
      <c r="C78" s="113"/>
      <c r="D78" s="114"/>
      <c r="E78" s="14"/>
      <c r="F78" s="14"/>
      <c r="G78" s="15"/>
      <c r="H78" s="16">
        <f t="shared" si="11"/>
        <v>0</v>
      </c>
      <c r="I78" s="17"/>
      <c r="J78" s="18">
        <f t="shared" si="12"/>
      </c>
      <c r="K78" s="19"/>
      <c r="L78" s="16">
        <f t="shared" si="10"/>
        <v>0</v>
      </c>
      <c r="M78" s="16">
        <f t="shared" si="13"/>
        <v>0</v>
      </c>
      <c r="N78" s="20">
        <f t="shared" si="14"/>
        <v>0</v>
      </c>
    </row>
    <row r="79" spans="1:14" ht="16.5" customHeight="1" hidden="1">
      <c r="A79" s="21">
        <v>16</v>
      </c>
      <c r="B79" s="13"/>
      <c r="C79" s="113"/>
      <c r="D79" s="114"/>
      <c r="E79" s="14"/>
      <c r="F79" s="14"/>
      <c r="G79" s="15"/>
      <c r="H79" s="16">
        <f t="shared" si="11"/>
        <v>0</v>
      </c>
      <c r="I79" s="17"/>
      <c r="J79" s="18">
        <f t="shared" si="12"/>
      </c>
      <c r="K79" s="19"/>
      <c r="L79" s="16">
        <f t="shared" si="10"/>
        <v>0</v>
      </c>
      <c r="M79" s="16">
        <f t="shared" si="13"/>
        <v>0</v>
      </c>
      <c r="N79" s="20">
        <f t="shared" si="14"/>
        <v>0</v>
      </c>
    </row>
    <row r="80" spans="1:14" ht="16.5" customHeight="1" hidden="1">
      <c r="A80" s="21">
        <v>17</v>
      </c>
      <c r="B80" s="13"/>
      <c r="C80" s="113"/>
      <c r="D80" s="114"/>
      <c r="E80" s="14"/>
      <c r="F80" s="14"/>
      <c r="G80" s="15"/>
      <c r="H80" s="16">
        <f t="shared" si="11"/>
        <v>0</v>
      </c>
      <c r="I80" s="17"/>
      <c r="J80" s="18">
        <f t="shared" si="12"/>
      </c>
      <c r="K80" s="19"/>
      <c r="L80" s="16">
        <f t="shared" si="10"/>
        <v>0</v>
      </c>
      <c r="M80" s="16">
        <f t="shared" si="13"/>
        <v>0</v>
      </c>
      <c r="N80" s="20">
        <f t="shared" si="14"/>
        <v>0</v>
      </c>
    </row>
    <row r="81" spans="1:14" ht="16.5" customHeight="1" hidden="1">
      <c r="A81" s="21">
        <v>18</v>
      </c>
      <c r="B81" s="13"/>
      <c r="C81" s="113"/>
      <c r="D81" s="114"/>
      <c r="E81" s="14"/>
      <c r="F81" s="14"/>
      <c r="G81" s="15"/>
      <c r="H81" s="16">
        <f t="shared" si="11"/>
        <v>0</v>
      </c>
      <c r="I81" s="17"/>
      <c r="J81" s="18">
        <f t="shared" si="12"/>
      </c>
      <c r="K81" s="19"/>
      <c r="L81" s="16">
        <f t="shared" si="10"/>
        <v>0</v>
      </c>
      <c r="M81" s="16">
        <f t="shared" si="13"/>
        <v>0</v>
      </c>
      <c r="N81" s="20">
        <f t="shared" si="14"/>
        <v>0</v>
      </c>
    </row>
    <row r="82" spans="1:14" ht="16.5" customHeight="1" hidden="1">
      <c r="A82" s="21">
        <v>19</v>
      </c>
      <c r="B82" s="13"/>
      <c r="C82" s="113"/>
      <c r="D82" s="114"/>
      <c r="E82" s="14"/>
      <c r="F82" s="14"/>
      <c r="G82" s="15"/>
      <c r="H82" s="16">
        <f t="shared" si="11"/>
        <v>0</v>
      </c>
      <c r="I82" s="17"/>
      <c r="J82" s="18">
        <f t="shared" si="12"/>
      </c>
      <c r="K82" s="19"/>
      <c r="L82" s="16">
        <f t="shared" si="10"/>
        <v>0</v>
      </c>
      <c r="M82" s="16">
        <f t="shared" si="13"/>
        <v>0</v>
      </c>
      <c r="N82" s="20">
        <f t="shared" si="14"/>
        <v>0</v>
      </c>
    </row>
    <row r="83" spans="1:14" ht="16.5" customHeight="1" hidden="1">
      <c r="A83" s="22">
        <v>20</v>
      </c>
      <c r="B83" s="13"/>
      <c r="C83" s="115"/>
      <c r="D83" s="116"/>
      <c r="E83" s="14"/>
      <c r="F83" s="14"/>
      <c r="G83" s="15"/>
      <c r="H83" s="16" t="e">
        <f>+IF(#REF!=0,0,G83/365)</f>
        <v>#REF!</v>
      </c>
      <c r="I83" s="17"/>
      <c r="J83" s="18">
        <f t="shared" si="12"/>
      </c>
      <c r="K83" s="19"/>
      <c r="L83" s="16">
        <f t="shared" si="10"/>
        <v>0</v>
      </c>
      <c r="M83" s="16">
        <f t="shared" si="13"/>
        <v>0</v>
      </c>
      <c r="N83" s="20">
        <f t="shared" si="14"/>
        <v>0</v>
      </c>
    </row>
    <row r="84" spans="1:14" ht="16.5" hidden="1">
      <c r="A84" s="23"/>
      <c r="B84" s="24" t="s">
        <v>22</v>
      </c>
      <c r="C84" s="25"/>
      <c r="D84" s="25"/>
      <c r="E84" s="25"/>
      <c r="F84" s="25"/>
      <c r="G84" s="26"/>
      <c r="H84" s="26"/>
      <c r="I84" s="26"/>
      <c r="J84" s="26"/>
      <c r="K84" s="27"/>
      <c r="L84" s="16">
        <f>+SUM(L64:L83)</f>
        <v>0</v>
      </c>
      <c r="M84" s="16">
        <f>+SUM(M64:M83)</f>
        <v>0</v>
      </c>
      <c r="N84" s="20">
        <f>+SUM(N64:N83)</f>
        <v>0</v>
      </c>
    </row>
    <row r="85" spans="1:14" ht="16.5" hidden="1">
      <c r="A85" s="28"/>
      <c r="B85" s="24" t="s">
        <v>23</v>
      </c>
      <c r="C85" s="25" t="s">
        <v>47</v>
      </c>
      <c r="D85" s="25"/>
      <c r="E85" s="25"/>
      <c r="F85" s="25"/>
      <c r="G85" s="26"/>
      <c r="H85" s="26"/>
      <c r="I85" s="26"/>
      <c r="J85" s="26"/>
      <c r="K85" s="27"/>
      <c r="L85" s="29">
        <f>+IF(L84&gt;4,4,L84)</f>
        <v>0</v>
      </c>
      <c r="M85" s="29">
        <f>+IF(M84&gt;2,2,M84)</f>
        <v>0</v>
      </c>
      <c r="N85" s="30">
        <f>+IF(N84&gt;1,1,N84)</f>
        <v>0</v>
      </c>
    </row>
    <row r="86" spans="2:14" ht="16.5" hidden="1">
      <c r="B86" s="31" t="s">
        <v>24</v>
      </c>
      <c r="C86" s="32" t="s">
        <v>55</v>
      </c>
      <c r="D86" s="32"/>
      <c r="E86" s="32"/>
      <c r="F86" s="32"/>
      <c r="G86" s="33"/>
      <c r="H86" s="33"/>
      <c r="I86" s="33"/>
      <c r="J86" s="33"/>
      <c r="K86" s="34"/>
      <c r="L86" s="35">
        <f>+IF(SUM(L85:N85)&gt;1,1,SUM(L85:N85))</f>
        <v>0</v>
      </c>
      <c r="M86" s="36"/>
      <c r="N86" s="36"/>
    </row>
    <row r="87" spans="2:14" ht="16.5">
      <c r="B87" s="96"/>
      <c r="C87" s="96"/>
      <c r="D87" s="96"/>
      <c r="E87" s="96"/>
      <c r="F87" s="96"/>
      <c r="G87" s="97"/>
      <c r="H87" s="97"/>
      <c r="I87" s="97"/>
      <c r="J87" s="97"/>
      <c r="K87" s="97"/>
      <c r="L87" s="98"/>
      <c r="M87" s="36"/>
      <c r="N87" s="36"/>
    </row>
    <row r="88" ht="16.5" hidden="1"/>
    <row r="89" s="5" customFormat="1" ht="16.5" hidden="1">
      <c r="A89" s="5" t="s">
        <v>25</v>
      </c>
    </row>
    <row r="90" spans="2:5" s="5" customFormat="1" ht="16.5" hidden="1">
      <c r="B90" s="5" t="s">
        <v>4</v>
      </c>
      <c r="E90" s="5" t="s">
        <v>44</v>
      </c>
    </row>
    <row r="91" spans="1:8" ht="33" hidden="1">
      <c r="A91" s="37" t="s">
        <v>15</v>
      </c>
      <c r="B91" s="130" t="s">
        <v>5</v>
      </c>
      <c r="C91" s="130"/>
      <c r="D91" s="38"/>
      <c r="E91" s="38"/>
      <c r="F91" s="39" t="s">
        <v>26</v>
      </c>
      <c r="G91" s="8" t="s">
        <v>27</v>
      </c>
      <c r="H91" s="40" t="s">
        <v>28</v>
      </c>
    </row>
    <row r="92" spans="1:8" ht="16.5" hidden="1">
      <c r="A92" s="12">
        <v>1</v>
      </c>
      <c r="B92" s="41"/>
      <c r="C92" s="41"/>
      <c r="D92" s="42"/>
      <c r="E92" s="42"/>
      <c r="F92" s="43"/>
      <c r="G92" s="44">
        <f>+IF(F92="","",IF(F92="P","Postgrau",IF(F92="M","Màster",IF(F92="U","Universitat"))))</f>
      </c>
      <c r="H92" s="45">
        <f aca="true" t="shared" si="15" ref="H92:H106">+IF(OR(B92="",F92=""),0,IF(F92="P",0.5,IF(F92="M",1,1.5)))</f>
        <v>0</v>
      </c>
    </row>
    <row r="93" spans="1:8" ht="16.5" hidden="1">
      <c r="A93" s="21">
        <v>2</v>
      </c>
      <c r="B93" s="41"/>
      <c r="C93" s="41"/>
      <c r="D93" s="13"/>
      <c r="E93" s="13"/>
      <c r="F93" s="43"/>
      <c r="G93" s="44">
        <f aca="true" t="shared" si="16" ref="G93:G106">+IF(F93="","",IF(F93="P","Postgrau",IF(F93="M","Màster",IF(F93="U","Universitat"))))</f>
      </c>
      <c r="H93" s="45">
        <f t="shared" si="15"/>
        <v>0</v>
      </c>
    </row>
    <row r="94" spans="1:8" ht="16.5" hidden="1">
      <c r="A94" s="21">
        <v>3</v>
      </c>
      <c r="B94" s="41"/>
      <c r="C94" s="41"/>
      <c r="D94" s="13"/>
      <c r="E94" s="13"/>
      <c r="F94" s="43"/>
      <c r="G94" s="44">
        <f t="shared" si="16"/>
      </c>
      <c r="H94" s="45">
        <f t="shared" si="15"/>
        <v>0</v>
      </c>
    </row>
    <row r="95" spans="1:8" ht="16.5" hidden="1">
      <c r="A95" s="21">
        <v>4</v>
      </c>
      <c r="B95" s="131"/>
      <c r="C95" s="131"/>
      <c r="D95" s="13"/>
      <c r="E95" s="13"/>
      <c r="F95" s="43"/>
      <c r="G95" s="44">
        <f t="shared" si="16"/>
      </c>
      <c r="H95" s="45">
        <f t="shared" si="15"/>
        <v>0</v>
      </c>
    </row>
    <row r="96" spans="1:8" ht="16.5" hidden="1">
      <c r="A96" s="21">
        <v>5</v>
      </c>
      <c r="B96" s="47"/>
      <c r="C96" s="47"/>
      <c r="D96" s="47"/>
      <c r="E96" s="47"/>
      <c r="F96" s="43"/>
      <c r="G96" s="44">
        <f t="shared" si="16"/>
      </c>
      <c r="H96" s="45">
        <f t="shared" si="15"/>
        <v>0</v>
      </c>
    </row>
    <row r="97" spans="1:8" ht="16.5" hidden="1">
      <c r="A97" s="21">
        <v>6</v>
      </c>
      <c r="B97" s="47"/>
      <c r="C97" s="47"/>
      <c r="D97" s="47"/>
      <c r="E97" s="47"/>
      <c r="F97" s="43"/>
      <c r="G97" s="44">
        <f t="shared" si="16"/>
      </c>
      <c r="H97" s="45">
        <f t="shared" si="15"/>
        <v>0</v>
      </c>
    </row>
    <row r="98" spans="1:8" ht="16.5" hidden="1">
      <c r="A98" s="21">
        <v>7</v>
      </c>
      <c r="B98" s="47"/>
      <c r="C98" s="47"/>
      <c r="D98" s="47"/>
      <c r="E98" s="47"/>
      <c r="F98" s="43"/>
      <c r="G98" s="44">
        <f t="shared" si="16"/>
      </c>
      <c r="H98" s="45">
        <f t="shared" si="15"/>
        <v>0</v>
      </c>
    </row>
    <row r="99" spans="1:8" ht="16.5" hidden="1">
      <c r="A99" s="21">
        <v>8</v>
      </c>
      <c r="B99" s="47"/>
      <c r="C99" s="47"/>
      <c r="D99" s="47"/>
      <c r="E99" s="47"/>
      <c r="F99" s="43"/>
      <c r="G99" s="44">
        <f t="shared" si="16"/>
      </c>
      <c r="H99" s="45">
        <f t="shared" si="15"/>
        <v>0</v>
      </c>
    </row>
    <row r="100" spans="1:8" ht="16.5" hidden="1">
      <c r="A100" s="21">
        <v>9</v>
      </c>
      <c r="B100" s="47"/>
      <c r="C100" s="47"/>
      <c r="D100" s="47"/>
      <c r="E100" s="47"/>
      <c r="F100" s="43"/>
      <c r="G100" s="44">
        <f t="shared" si="16"/>
      </c>
      <c r="H100" s="45">
        <f t="shared" si="15"/>
        <v>0</v>
      </c>
    </row>
    <row r="101" spans="1:8" ht="16.5" hidden="1">
      <c r="A101" s="21">
        <v>10</v>
      </c>
      <c r="B101" s="47"/>
      <c r="C101" s="47"/>
      <c r="D101" s="47"/>
      <c r="E101" s="47"/>
      <c r="F101" s="43"/>
      <c r="G101" s="44">
        <f t="shared" si="16"/>
      </c>
      <c r="H101" s="45">
        <f t="shared" si="15"/>
        <v>0</v>
      </c>
    </row>
    <row r="102" spans="1:8" ht="16.5" hidden="1">
      <c r="A102" s="21">
        <v>11</v>
      </c>
      <c r="B102" s="47"/>
      <c r="C102" s="47"/>
      <c r="D102" s="47"/>
      <c r="E102" s="47"/>
      <c r="F102" s="43"/>
      <c r="G102" s="44">
        <f t="shared" si="16"/>
      </c>
      <c r="H102" s="45">
        <f t="shared" si="15"/>
        <v>0</v>
      </c>
    </row>
    <row r="103" spans="1:8" ht="16.5" hidden="1">
      <c r="A103" s="21">
        <v>12</v>
      </c>
      <c r="B103" s="47"/>
      <c r="C103" s="47"/>
      <c r="D103" s="47"/>
      <c r="E103" s="47"/>
      <c r="F103" s="43"/>
      <c r="G103" s="44">
        <f t="shared" si="16"/>
      </c>
      <c r="H103" s="45">
        <f t="shared" si="15"/>
        <v>0</v>
      </c>
    </row>
    <row r="104" spans="1:8" ht="16.5" hidden="1">
      <c r="A104" s="21">
        <v>13</v>
      </c>
      <c r="B104" s="47"/>
      <c r="C104" s="47"/>
      <c r="D104" s="47"/>
      <c r="E104" s="47"/>
      <c r="F104" s="43"/>
      <c r="G104" s="44">
        <f t="shared" si="16"/>
      </c>
      <c r="H104" s="45">
        <f t="shared" si="15"/>
        <v>0</v>
      </c>
    </row>
    <row r="105" spans="1:8" ht="16.5" hidden="1">
      <c r="A105" s="21">
        <v>14</v>
      </c>
      <c r="B105" s="47"/>
      <c r="C105" s="47"/>
      <c r="D105" s="47"/>
      <c r="E105" s="47"/>
      <c r="F105" s="43"/>
      <c r="G105" s="44">
        <f t="shared" si="16"/>
      </c>
      <c r="H105" s="45">
        <f t="shared" si="15"/>
        <v>0</v>
      </c>
    </row>
    <row r="106" spans="1:8" ht="16.5" hidden="1">
      <c r="A106" s="21">
        <v>15</v>
      </c>
      <c r="B106" s="132"/>
      <c r="C106" s="132"/>
      <c r="D106" s="48"/>
      <c r="E106" s="48"/>
      <c r="F106" s="43"/>
      <c r="G106" s="44">
        <f t="shared" si="16"/>
      </c>
      <c r="H106" s="45">
        <f t="shared" si="15"/>
        <v>0</v>
      </c>
    </row>
    <row r="107" spans="1:8" ht="16.5" hidden="1">
      <c r="A107" s="4"/>
      <c r="B107" s="24" t="s">
        <v>29</v>
      </c>
      <c r="C107" s="49"/>
      <c r="D107" s="49"/>
      <c r="E107" s="49"/>
      <c r="F107" s="50"/>
      <c r="G107" s="51"/>
      <c r="H107" s="52">
        <f>+SUM(H92:H106)</f>
        <v>0</v>
      </c>
    </row>
    <row r="108" spans="2:8" ht="16.5" hidden="1">
      <c r="B108" s="53" t="s">
        <v>24</v>
      </c>
      <c r="C108" s="54" t="s">
        <v>48</v>
      </c>
      <c r="D108" s="54"/>
      <c r="E108" s="54"/>
      <c r="F108" s="54"/>
      <c r="G108" s="55"/>
      <c r="H108" s="56">
        <f>+IF(H107&gt;3,3,H107)</f>
        <v>0</v>
      </c>
    </row>
    <row r="110" ht="16.5">
      <c r="B110" s="5" t="s">
        <v>41</v>
      </c>
    </row>
    <row r="111" spans="1:4" ht="16.5">
      <c r="A111" s="37" t="s">
        <v>15</v>
      </c>
      <c r="B111" s="38" t="s">
        <v>30</v>
      </c>
      <c r="C111" s="8" t="s">
        <v>31</v>
      </c>
      <c r="D111" s="8" t="s">
        <v>32</v>
      </c>
    </row>
    <row r="112" spans="1:5" ht="16.5">
      <c r="A112" s="57">
        <v>1</v>
      </c>
      <c r="B112" s="13"/>
      <c r="C112" s="13"/>
      <c r="D112" s="101" t="str">
        <f>IF(AND(C112&gt;=10,C112&lt;20),"0,20",IF(AND(C112&gt;=20,C112&lt;40),"0,40",IF(AND(C112&gt;=40),"0,60","0")))</f>
        <v>0</v>
      </c>
      <c r="E112" s="100"/>
    </row>
    <row r="113" spans="1:4" ht="16.5">
      <c r="A113" s="57">
        <v>2</v>
      </c>
      <c r="B113" s="13"/>
      <c r="C113" s="13"/>
      <c r="D113" s="101" t="str">
        <f aca="true" t="shared" si="17" ref="D113:D129">IF(AND(C113&gt;=10,C113&lt;20),"0,20",IF(AND(C113&gt;=20,C113&lt;40),"0,40",IF(AND(C113&gt;=40),"0,60","0")))</f>
        <v>0</v>
      </c>
    </row>
    <row r="114" spans="1:5" ht="16.5">
      <c r="A114" s="57">
        <v>3</v>
      </c>
      <c r="B114" s="13"/>
      <c r="C114" s="13"/>
      <c r="D114" s="101" t="str">
        <f t="shared" si="17"/>
        <v>0</v>
      </c>
      <c r="E114" s="100"/>
    </row>
    <row r="115" spans="1:4" ht="16.5">
      <c r="A115" s="57">
        <v>4</v>
      </c>
      <c r="B115" s="13"/>
      <c r="C115" s="13"/>
      <c r="D115" s="101" t="str">
        <f t="shared" si="17"/>
        <v>0</v>
      </c>
    </row>
    <row r="116" spans="1:4" ht="16.5">
      <c r="A116" s="57">
        <v>5</v>
      </c>
      <c r="B116" s="13"/>
      <c r="C116" s="13"/>
      <c r="D116" s="101" t="str">
        <f t="shared" si="17"/>
        <v>0</v>
      </c>
    </row>
    <row r="117" spans="1:4" ht="16.5">
      <c r="A117" s="57">
        <v>6</v>
      </c>
      <c r="B117" s="13"/>
      <c r="C117" s="46"/>
      <c r="D117" s="101" t="str">
        <f t="shared" si="17"/>
        <v>0</v>
      </c>
    </row>
    <row r="118" spans="1:4" ht="16.5">
      <c r="A118" s="57">
        <v>7</v>
      </c>
      <c r="B118" s="13"/>
      <c r="C118" s="46"/>
      <c r="D118" s="101" t="str">
        <f t="shared" si="17"/>
        <v>0</v>
      </c>
    </row>
    <row r="119" spans="1:4" ht="16.5">
      <c r="A119" s="57">
        <v>8</v>
      </c>
      <c r="B119" s="13"/>
      <c r="C119" s="46"/>
      <c r="D119" s="101" t="str">
        <f t="shared" si="17"/>
        <v>0</v>
      </c>
    </row>
    <row r="120" spans="1:4" ht="16.5">
      <c r="A120" s="57">
        <v>9</v>
      </c>
      <c r="B120" s="13"/>
      <c r="C120" s="46"/>
      <c r="D120" s="101" t="str">
        <f t="shared" si="17"/>
        <v>0</v>
      </c>
    </row>
    <row r="121" spans="1:4" ht="16.5">
      <c r="A121" s="57">
        <v>10</v>
      </c>
      <c r="B121" s="13"/>
      <c r="C121" s="46"/>
      <c r="D121" s="101" t="str">
        <f t="shared" si="17"/>
        <v>0</v>
      </c>
    </row>
    <row r="122" spans="1:4" ht="16.5">
      <c r="A122" s="57">
        <v>11</v>
      </c>
      <c r="C122" s="46"/>
      <c r="D122" s="101" t="str">
        <f t="shared" si="17"/>
        <v>0</v>
      </c>
    </row>
    <row r="123" spans="1:4" ht="16.5">
      <c r="A123" s="57">
        <v>12</v>
      </c>
      <c r="B123" s="13"/>
      <c r="C123" s="46"/>
      <c r="D123" s="101" t="str">
        <f t="shared" si="17"/>
        <v>0</v>
      </c>
    </row>
    <row r="124" spans="1:4" ht="16.5">
      <c r="A124" s="57">
        <v>13</v>
      </c>
      <c r="B124" s="13"/>
      <c r="C124" s="46"/>
      <c r="D124" s="101" t="str">
        <f t="shared" si="17"/>
        <v>0</v>
      </c>
    </row>
    <row r="125" spans="1:4" ht="16.5">
      <c r="A125" s="57">
        <v>14</v>
      </c>
      <c r="B125" s="13"/>
      <c r="C125" s="46"/>
      <c r="D125" s="101" t="str">
        <f t="shared" si="17"/>
        <v>0</v>
      </c>
    </row>
    <row r="126" spans="1:4" ht="16.5">
      <c r="A126" s="57">
        <v>15</v>
      </c>
      <c r="B126" s="13"/>
      <c r="C126" s="46"/>
      <c r="D126" s="101" t="str">
        <f t="shared" si="17"/>
        <v>0</v>
      </c>
    </row>
    <row r="127" spans="1:4" ht="16.5">
      <c r="A127" s="57">
        <v>16</v>
      </c>
      <c r="B127" s="13"/>
      <c r="C127" s="46"/>
      <c r="D127" s="101" t="str">
        <f t="shared" si="17"/>
        <v>0</v>
      </c>
    </row>
    <row r="128" spans="1:4" ht="16.5">
      <c r="A128" s="57">
        <v>17</v>
      </c>
      <c r="B128" s="13"/>
      <c r="C128" s="46"/>
      <c r="D128" s="101" t="str">
        <f t="shared" si="17"/>
        <v>0</v>
      </c>
    </row>
    <row r="129" spans="1:4" ht="16.5">
      <c r="A129" s="57">
        <v>18</v>
      </c>
      <c r="B129" s="13"/>
      <c r="C129" s="46"/>
      <c r="D129" s="101" t="str">
        <f t="shared" si="17"/>
        <v>0</v>
      </c>
    </row>
    <row r="130" spans="2:5" ht="16.5" hidden="1">
      <c r="B130" s="24" t="s">
        <v>29</v>
      </c>
      <c r="C130" s="25"/>
      <c r="D130" s="58">
        <f>D112+D113+D114+D115+D116+D117+D118+D119+D120+D121+D122+D123+D124+D126+D125+D127+D128+D129</f>
        <v>0</v>
      </c>
      <c r="E130" s="100"/>
    </row>
    <row r="131" spans="2:4" s="5" customFormat="1" ht="16.5" hidden="1">
      <c r="B131" s="53" t="s">
        <v>24</v>
      </c>
      <c r="C131" s="54" t="s">
        <v>56</v>
      </c>
      <c r="D131" s="99">
        <f>+IF(SUM(D130)&gt;2,2,SUM(D130))</f>
        <v>0</v>
      </c>
    </row>
    <row r="133" ht="16.5" hidden="1"/>
    <row r="134" spans="2:6" ht="16.5" hidden="1">
      <c r="B134" s="5" t="s">
        <v>42</v>
      </c>
      <c r="F134" s="1" t="s">
        <v>43</v>
      </c>
    </row>
    <row r="135" spans="1:7" ht="16.5" hidden="1">
      <c r="A135" s="37" t="s">
        <v>15</v>
      </c>
      <c r="B135" s="133" t="s">
        <v>30</v>
      </c>
      <c r="C135" s="134"/>
      <c r="D135" s="8" t="s">
        <v>6</v>
      </c>
      <c r="E135" s="38"/>
      <c r="F135" s="8" t="s">
        <v>33</v>
      </c>
      <c r="G135" s="8" t="s">
        <v>34</v>
      </c>
    </row>
    <row r="136" spans="1:7" ht="16.5" hidden="1">
      <c r="A136" s="12">
        <v>1</v>
      </c>
      <c r="B136" s="47"/>
      <c r="C136" s="47"/>
      <c r="D136" s="42"/>
      <c r="E136" s="42"/>
      <c r="F136" s="43"/>
      <c r="G136" s="59">
        <f ca="1">+IF(OR(B136="",F136=""),0,IF(AND(F136="c",D136&gt;=YEAR(TODAY())-10),0.1,IF(F136="B",0.15,IF(F136="M",0.3,IF(F136="A",0.5,IF(D136="",0,0))))))</f>
        <v>0</v>
      </c>
    </row>
    <row r="137" spans="1:7" ht="16.5" hidden="1">
      <c r="A137" s="21">
        <v>2</v>
      </c>
      <c r="B137" s="47"/>
      <c r="C137" s="47"/>
      <c r="D137" s="13"/>
      <c r="E137" s="13"/>
      <c r="F137" s="43"/>
      <c r="G137" s="59">
        <f aca="true" ca="1" t="shared" si="18" ref="G137:G154">+IF(OR(B137="",F137=""),0,IF(AND(F137="c",D137&gt;=YEAR(TODAY())-10),0.1,IF(F137="B",0.15,IF(F137="M",0.3,IF(F137="A",0.5,IF(D137="",0,0))))))</f>
        <v>0</v>
      </c>
    </row>
    <row r="138" spans="1:7" ht="16.5" hidden="1">
      <c r="A138" s="21">
        <v>3</v>
      </c>
      <c r="B138" s="47"/>
      <c r="C138" s="47"/>
      <c r="D138" s="13"/>
      <c r="E138" s="13"/>
      <c r="F138" s="43"/>
      <c r="G138" s="59">
        <f ca="1" t="shared" si="18"/>
        <v>0</v>
      </c>
    </row>
    <row r="139" spans="1:7" ht="16.5" hidden="1">
      <c r="A139" s="21">
        <v>4</v>
      </c>
      <c r="B139" s="47"/>
      <c r="C139" s="47"/>
      <c r="D139" s="13"/>
      <c r="E139" s="13"/>
      <c r="F139" s="43"/>
      <c r="G139" s="59">
        <f ca="1" t="shared" si="18"/>
        <v>0</v>
      </c>
    </row>
    <row r="140" spans="1:7" ht="16.5" hidden="1">
      <c r="A140" s="21">
        <v>5</v>
      </c>
      <c r="B140" s="47"/>
      <c r="C140" s="47"/>
      <c r="D140" s="13"/>
      <c r="E140" s="13"/>
      <c r="F140" s="43"/>
      <c r="G140" s="59">
        <f ca="1" t="shared" si="18"/>
        <v>0</v>
      </c>
    </row>
    <row r="141" spans="1:7" ht="16.5" hidden="1">
      <c r="A141" s="21">
        <v>6</v>
      </c>
      <c r="B141" s="47"/>
      <c r="C141" s="47"/>
      <c r="D141" s="13"/>
      <c r="E141" s="13"/>
      <c r="F141" s="43"/>
      <c r="G141" s="59">
        <f ca="1" t="shared" si="18"/>
        <v>0</v>
      </c>
    </row>
    <row r="142" spans="1:7" ht="16.5" hidden="1">
      <c r="A142" s="21">
        <v>7</v>
      </c>
      <c r="B142" s="47"/>
      <c r="C142" s="47"/>
      <c r="D142" s="13"/>
      <c r="E142" s="13"/>
      <c r="F142" s="43"/>
      <c r="G142" s="59">
        <f ca="1" t="shared" si="18"/>
        <v>0</v>
      </c>
    </row>
    <row r="143" spans="1:7" ht="16.5" hidden="1">
      <c r="A143" s="21">
        <v>8</v>
      </c>
      <c r="B143" s="47"/>
      <c r="C143" s="47"/>
      <c r="D143" s="13"/>
      <c r="E143" s="13"/>
      <c r="F143" s="43"/>
      <c r="G143" s="59">
        <f ca="1" t="shared" si="18"/>
        <v>0</v>
      </c>
    </row>
    <row r="144" spans="1:7" ht="16.5" hidden="1">
      <c r="A144" s="21">
        <v>9</v>
      </c>
      <c r="B144" s="47"/>
      <c r="C144" s="47"/>
      <c r="D144" s="13"/>
      <c r="E144" s="13"/>
      <c r="F144" s="43"/>
      <c r="G144" s="59">
        <f ca="1" t="shared" si="18"/>
        <v>0</v>
      </c>
    </row>
    <row r="145" spans="1:7" ht="16.5" hidden="1">
      <c r="A145" s="21">
        <v>10</v>
      </c>
      <c r="B145" s="47"/>
      <c r="C145" s="47"/>
      <c r="D145" s="47"/>
      <c r="E145" s="47"/>
      <c r="F145" s="43"/>
      <c r="G145" s="59">
        <f ca="1" t="shared" si="18"/>
        <v>0</v>
      </c>
    </row>
    <row r="146" spans="1:7" ht="16.5" hidden="1">
      <c r="A146" s="21">
        <v>11</v>
      </c>
      <c r="B146" s="47"/>
      <c r="C146" s="47"/>
      <c r="D146" s="47"/>
      <c r="E146" s="47"/>
      <c r="F146" s="43"/>
      <c r="G146" s="59">
        <f ca="1" t="shared" si="18"/>
        <v>0</v>
      </c>
    </row>
    <row r="147" spans="1:7" ht="16.5" hidden="1">
      <c r="A147" s="21">
        <v>12</v>
      </c>
      <c r="B147" s="47"/>
      <c r="C147" s="47"/>
      <c r="D147" s="47"/>
      <c r="E147" s="47"/>
      <c r="F147" s="43"/>
      <c r="G147" s="59">
        <f ca="1" t="shared" si="18"/>
        <v>0</v>
      </c>
    </row>
    <row r="148" spans="1:7" ht="16.5" hidden="1">
      <c r="A148" s="21">
        <v>13</v>
      </c>
      <c r="B148" s="47"/>
      <c r="C148" s="47"/>
      <c r="D148" s="47"/>
      <c r="E148" s="47"/>
      <c r="F148" s="43"/>
      <c r="G148" s="59">
        <f ca="1" t="shared" si="18"/>
        <v>0</v>
      </c>
    </row>
    <row r="149" spans="1:7" ht="16.5" hidden="1">
      <c r="A149" s="21">
        <v>14</v>
      </c>
      <c r="B149" s="47"/>
      <c r="C149" s="47"/>
      <c r="D149" s="47"/>
      <c r="E149" s="47"/>
      <c r="F149" s="43"/>
      <c r="G149" s="59">
        <f ca="1" t="shared" si="18"/>
        <v>0</v>
      </c>
    </row>
    <row r="150" spans="1:7" ht="16.5" hidden="1">
      <c r="A150" s="21">
        <v>15</v>
      </c>
      <c r="B150" s="47"/>
      <c r="C150" s="47"/>
      <c r="D150" s="47"/>
      <c r="E150" s="47"/>
      <c r="F150" s="43"/>
      <c r="G150" s="59">
        <f ca="1" t="shared" si="18"/>
        <v>0</v>
      </c>
    </row>
    <row r="151" spans="1:7" ht="16.5" hidden="1">
      <c r="A151" s="21">
        <v>16</v>
      </c>
      <c r="B151" s="47"/>
      <c r="C151" s="47"/>
      <c r="D151" s="47"/>
      <c r="E151" s="47"/>
      <c r="F151" s="43"/>
      <c r="G151" s="59">
        <f ca="1" t="shared" si="18"/>
        <v>0</v>
      </c>
    </row>
    <row r="152" spans="1:7" ht="16.5" hidden="1">
      <c r="A152" s="21">
        <v>17</v>
      </c>
      <c r="B152" s="47"/>
      <c r="C152" s="47"/>
      <c r="D152" s="47"/>
      <c r="E152" s="47"/>
      <c r="F152" s="43"/>
      <c r="G152" s="59">
        <f ca="1" t="shared" si="18"/>
        <v>0</v>
      </c>
    </row>
    <row r="153" spans="1:7" ht="16.5" hidden="1">
      <c r="A153" s="21">
        <v>18</v>
      </c>
      <c r="B153" s="47"/>
      <c r="C153" s="47"/>
      <c r="D153" s="47"/>
      <c r="E153" s="47"/>
      <c r="F153" s="43"/>
      <c r="G153" s="59">
        <f ca="1" t="shared" si="18"/>
        <v>0</v>
      </c>
    </row>
    <row r="154" spans="1:7" ht="16.5" hidden="1">
      <c r="A154" s="21">
        <v>19</v>
      </c>
      <c r="B154" s="135"/>
      <c r="C154" s="136"/>
      <c r="D154" s="48"/>
      <c r="E154" s="48"/>
      <c r="F154" s="43"/>
      <c r="G154" s="59">
        <f ca="1" t="shared" si="18"/>
        <v>0</v>
      </c>
    </row>
    <row r="155" spans="2:7" ht="16.5" hidden="1">
      <c r="B155" s="24" t="s">
        <v>29</v>
      </c>
      <c r="C155" s="25"/>
      <c r="D155" s="25"/>
      <c r="E155" s="25"/>
      <c r="F155" s="60"/>
      <c r="G155" s="56">
        <f>+SUM(G136:G154)</f>
        <v>0</v>
      </c>
    </row>
    <row r="156" spans="2:7" ht="16.5" hidden="1">
      <c r="B156" s="53" t="s">
        <v>24</v>
      </c>
      <c r="C156" s="54" t="s">
        <v>49</v>
      </c>
      <c r="D156" s="54"/>
      <c r="E156" s="54"/>
      <c r="F156" s="60"/>
      <c r="G156" s="61">
        <f>+IF(G155&gt;0.5,0.5,G155)</f>
        <v>0</v>
      </c>
    </row>
    <row r="157" ht="16.5" hidden="1"/>
    <row r="158" ht="16.5" hidden="1"/>
    <row r="159" spans="2:7" ht="16.5" hidden="1">
      <c r="B159" s="5" t="s">
        <v>35</v>
      </c>
      <c r="C159" s="5"/>
      <c r="D159" s="5"/>
      <c r="E159" s="5"/>
      <c r="F159" s="5"/>
      <c r="G159" s="1" t="s">
        <v>36</v>
      </c>
    </row>
    <row r="160" spans="1:7" ht="16.5" hidden="1">
      <c r="A160" s="37" t="s">
        <v>15</v>
      </c>
      <c r="B160" s="38" t="s">
        <v>30</v>
      </c>
      <c r="C160" s="38"/>
      <c r="D160" s="38"/>
      <c r="E160" s="38"/>
      <c r="F160" s="39" t="s">
        <v>37</v>
      </c>
      <c r="G160" s="39" t="s">
        <v>34</v>
      </c>
    </row>
    <row r="161" spans="1:7" ht="16.5" hidden="1">
      <c r="A161" s="62">
        <v>1</v>
      </c>
      <c r="B161" s="62"/>
      <c r="C161" s="63"/>
      <c r="D161" s="63"/>
      <c r="E161" s="64"/>
      <c r="F161" s="65"/>
      <c r="G161" s="66">
        <f>+IF(F161="",0,IF(F161="B2",0.5,IF(F161="C1",1,1)))</f>
        <v>0</v>
      </c>
    </row>
    <row r="162" spans="1:7" ht="16.5" hidden="1">
      <c r="A162" s="67">
        <v>2</v>
      </c>
      <c r="B162" s="67"/>
      <c r="C162" s="68"/>
      <c r="D162" s="68"/>
      <c r="E162" s="69"/>
      <c r="F162" s="70"/>
      <c r="G162" s="66">
        <f>+IF(F162="",0,IF(F162="B2",0.5,IF(F162="C1",1,1)))</f>
        <v>0</v>
      </c>
    </row>
    <row r="163" spans="1:7" ht="16.5" hidden="1">
      <c r="A163" s="67">
        <v>3</v>
      </c>
      <c r="B163" s="67"/>
      <c r="C163" s="71"/>
      <c r="D163" s="71"/>
      <c r="E163" s="72"/>
      <c r="F163" s="70"/>
      <c r="G163" s="66">
        <f>+IF(F163="",0,IF(F163="B2",0.5,IF(F163="C1",1,1)))</f>
        <v>0</v>
      </c>
    </row>
    <row r="164" spans="1:7" ht="16.5" hidden="1">
      <c r="A164" s="67">
        <v>4</v>
      </c>
      <c r="B164" s="67"/>
      <c r="C164" s="71"/>
      <c r="D164" s="71"/>
      <c r="E164" s="72"/>
      <c r="F164" s="70"/>
      <c r="G164" s="66">
        <f>+IF(F164="",0,IF(F164="B2",0.5,IF(F164="C1",1,1)))</f>
        <v>0</v>
      </c>
    </row>
    <row r="165" spans="1:7" ht="16.5" hidden="1">
      <c r="A165" s="73">
        <v>5</v>
      </c>
      <c r="B165" s="73"/>
      <c r="C165" s="74"/>
      <c r="D165" s="74"/>
      <c r="E165" s="75"/>
      <c r="F165" s="76"/>
      <c r="G165" s="66">
        <f>+IF(F165="",0,IF(F165="B2",0.5,IF(F165="C1",1,1)))</f>
        <v>0</v>
      </c>
    </row>
    <row r="166" spans="2:7" ht="16.5" hidden="1">
      <c r="B166" s="77" t="s">
        <v>29</v>
      </c>
      <c r="C166" s="77"/>
      <c r="D166" s="77"/>
      <c r="E166" s="77"/>
      <c r="F166" s="77"/>
      <c r="G166" s="66">
        <f>SUM(G161:G165)</f>
        <v>0</v>
      </c>
    </row>
    <row r="167" spans="2:7" s="5" customFormat="1" ht="16.5" hidden="1">
      <c r="B167" s="78" t="s">
        <v>24</v>
      </c>
      <c r="C167" s="78" t="s">
        <v>46</v>
      </c>
      <c r="D167" s="78"/>
      <c r="E167" s="78"/>
      <c r="F167" s="78"/>
      <c r="G167" s="61">
        <f>+IF(G166&gt;1,1,G166)</f>
        <v>0</v>
      </c>
    </row>
    <row r="168" ht="16.5" hidden="1"/>
    <row r="170" ht="16.5">
      <c r="B170" s="5" t="s">
        <v>7</v>
      </c>
    </row>
    <row r="171" spans="1:6" ht="16.5">
      <c r="A171" s="37" t="s">
        <v>15</v>
      </c>
      <c r="B171" s="110" t="s">
        <v>38</v>
      </c>
      <c r="C171" s="111"/>
      <c r="D171" s="111"/>
      <c r="E171" s="111"/>
      <c r="F171" s="112" t="s">
        <v>34</v>
      </c>
    </row>
    <row r="172" spans="1:6" ht="16.5">
      <c r="A172" s="62">
        <v>1</v>
      </c>
      <c r="B172" s="79"/>
      <c r="C172" s="80"/>
      <c r="D172" s="80"/>
      <c r="E172" s="80"/>
      <c r="F172" s="81"/>
    </row>
    <row r="173" spans="1:6" ht="16.5">
      <c r="A173" s="67">
        <v>2</v>
      </c>
      <c r="B173" s="79"/>
      <c r="C173" s="80"/>
      <c r="D173" s="80"/>
      <c r="E173" s="80"/>
      <c r="F173" s="81"/>
    </row>
    <row r="174" spans="1:6" ht="16.5">
      <c r="A174" s="62">
        <v>3</v>
      </c>
      <c r="B174" s="79"/>
      <c r="C174" s="80"/>
      <c r="D174" s="80"/>
      <c r="E174" s="80"/>
      <c r="F174" s="81"/>
    </row>
    <row r="175" spans="1:6" ht="16.5">
      <c r="A175" s="67">
        <v>4</v>
      </c>
      <c r="B175" s="79"/>
      <c r="C175" s="80"/>
      <c r="D175" s="80"/>
      <c r="E175" s="80"/>
      <c r="F175" s="81"/>
    </row>
    <row r="176" spans="1:6" ht="16.5">
      <c r="A176" s="62">
        <v>5</v>
      </c>
      <c r="B176" s="79"/>
      <c r="C176" s="80"/>
      <c r="D176" s="80"/>
      <c r="E176" s="80"/>
      <c r="F176" s="81"/>
    </row>
    <row r="177" spans="1:6" ht="16.5">
      <c r="A177" s="67">
        <v>6</v>
      </c>
      <c r="B177" s="79"/>
      <c r="C177" s="80"/>
      <c r="D177" s="80"/>
      <c r="E177" s="80"/>
      <c r="F177" s="81"/>
    </row>
    <row r="178" spans="1:6" ht="16.5">
      <c r="A178" s="62">
        <v>7</v>
      </c>
      <c r="B178" s="79"/>
      <c r="C178" s="80"/>
      <c r="D178" s="80"/>
      <c r="E178" s="80"/>
      <c r="F178" s="81"/>
    </row>
    <row r="179" spans="1:6" ht="16.5">
      <c r="A179" s="67">
        <v>8</v>
      </c>
      <c r="B179" s="79"/>
      <c r="C179" s="80"/>
      <c r="D179" s="80"/>
      <c r="E179" s="80"/>
      <c r="F179" s="81"/>
    </row>
    <row r="180" spans="1:6" ht="16.5">
      <c r="A180" s="62">
        <v>9</v>
      </c>
      <c r="B180" s="79"/>
      <c r="C180" s="80"/>
      <c r="D180" s="80"/>
      <c r="E180" s="80"/>
      <c r="F180" s="81"/>
    </row>
    <row r="181" spans="1:6" ht="16.5">
      <c r="A181" s="73">
        <v>10</v>
      </c>
      <c r="B181" s="82"/>
      <c r="C181" s="74"/>
      <c r="D181" s="74"/>
      <c r="E181" s="74"/>
      <c r="F181" s="83"/>
    </row>
    <row r="182" spans="1:6" ht="16.5" hidden="1">
      <c r="A182" s="106">
        <v>11</v>
      </c>
      <c r="B182" s="107"/>
      <c r="C182" s="108"/>
      <c r="D182" s="108"/>
      <c r="E182" s="108"/>
      <c r="F182" s="109"/>
    </row>
    <row r="183" spans="1:6" ht="16.5" hidden="1">
      <c r="A183" s="12">
        <v>12</v>
      </c>
      <c r="B183" s="79"/>
      <c r="C183" s="80"/>
      <c r="D183" s="80"/>
      <c r="E183" s="80"/>
      <c r="F183" s="81"/>
    </row>
    <row r="184" spans="1:6" ht="16.5" hidden="1">
      <c r="A184" s="21">
        <v>13</v>
      </c>
      <c r="B184" s="79"/>
      <c r="C184" s="80"/>
      <c r="D184" s="80"/>
      <c r="E184" s="80"/>
      <c r="F184" s="81"/>
    </row>
    <row r="185" spans="1:6" ht="16.5" hidden="1">
      <c r="A185" s="12">
        <v>14</v>
      </c>
      <c r="B185" s="79"/>
      <c r="C185" s="80"/>
      <c r="D185" s="80"/>
      <c r="E185" s="80"/>
      <c r="F185" s="81"/>
    </row>
    <row r="186" spans="1:6" ht="16.5" hidden="1">
      <c r="A186" s="21">
        <v>15</v>
      </c>
      <c r="B186" s="79"/>
      <c r="C186" s="80"/>
      <c r="D186" s="80"/>
      <c r="E186" s="80"/>
      <c r="F186" s="81"/>
    </row>
    <row r="187" spans="1:6" ht="16.5" hidden="1">
      <c r="A187" s="12">
        <v>16</v>
      </c>
      <c r="B187" s="79"/>
      <c r="C187" s="80"/>
      <c r="D187" s="80"/>
      <c r="E187" s="80"/>
      <c r="F187" s="81"/>
    </row>
    <row r="188" spans="1:6" ht="16.5" hidden="1">
      <c r="A188" s="21">
        <v>17</v>
      </c>
      <c r="B188" s="79"/>
      <c r="C188" s="80"/>
      <c r="D188" s="80"/>
      <c r="E188" s="80"/>
      <c r="F188" s="81"/>
    </row>
    <row r="189" spans="1:6" ht="16.5" hidden="1">
      <c r="A189" s="12">
        <v>18</v>
      </c>
      <c r="B189" s="79"/>
      <c r="C189" s="80"/>
      <c r="D189" s="80"/>
      <c r="E189" s="80"/>
      <c r="F189" s="81"/>
    </row>
    <row r="190" spans="1:6" ht="16.5" hidden="1">
      <c r="A190" s="12">
        <v>19</v>
      </c>
      <c r="B190" s="79"/>
      <c r="C190" s="80"/>
      <c r="D190" s="80"/>
      <c r="E190" s="80"/>
      <c r="F190" s="81"/>
    </row>
    <row r="191" spans="1:6" ht="16.5" hidden="1">
      <c r="A191" s="21">
        <v>20</v>
      </c>
      <c r="B191" s="82"/>
      <c r="C191" s="74"/>
      <c r="D191" s="74"/>
      <c r="E191" s="74"/>
      <c r="F191" s="83"/>
    </row>
    <row r="192" spans="2:6" ht="16.5" hidden="1">
      <c r="B192" s="77" t="s">
        <v>29</v>
      </c>
      <c r="C192" s="77"/>
      <c r="D192" s="77"/>
      <c r="E192" s="77"/>
      <c r="F192" s="84">
        <f>+SUM(F172:F191)</f>
        <v>0</v>
      </c>
    </row>
    <row r="193" spans="2:6" ht="16.5" hidden="1">
      <c r="B193" s="78" t="s">
        <v>24</v>
      </c>
      <c r="C193" s="78" t="s">
        <v>46</v>
      </c>
      <c r="D193" s="78"/>
      <c r="E193" s="78"/>
      <c r="F193" s="61">
        <f>+IF(F192&gt;1,1,F192)</f>
        <v>0</v>
      </c>
    </row>
    <row r="194" ht="16.5" hidden="1"/>
    <row r="195" ht="16.5" hidden="1">
      <c r="B195" s="5" t="s">
        <v>40</v>
      </c>
    </row>
    <row r="196" spans="2:6" ht="16.5" hidden="1">
      <c r="B196" s="121"/>
      <c r="C196" s="122"/>
      <c r="D196" s="122"/>
      <c r="E196" s="122"/>
      <c r="F196" s="123"/>
    </row>
    <row r="197" spans="2:6" ht="16.5" hidden="1">
      <c r="B197" s="124"/>
      <c r="C197" s="125"/>
      <c r="D197" s="125"/>
      <c r="E197" s="125"/>
      <c r="F197" s="126"/>
    </row>
    <row r="198" spans="2:6" ht="16.5" hidden="1">
      <c r="B198" s="124"/>
      <c r="C198" s="125"/>
      <c r="D198" s="125"/>
      <c r="E198" s="125"/>
      <c r="F198" s="126"/>
    </row>
    <row r="199" spans="2:6" ht="16.5" hidden="1">
      <c r="B199" s="124"/>
      <c r="C199" s="125"/>
      <c r="D199" s="125"/>
      <c r="E199" s="125"/>
      <c r="F199" s="126"/>
    </row>
    <row r="200" spans="2:6" ht="16.5" hidden="1">
      <c r="B200" s="127"/>
      <c r="C200" s="128"/>
      <c r="D200" s="128"/>
      <c r="E200" s="128"/>
      <c r="F200" s="129"/>
    </row>
    <row r="201" ht="16.5" hidden="1"/>
    <row r="202" spans="2:8" ht="16.5" hidden="1">
      <c r="B202" s="85"/>
      <c r="C202" s="86"/>
      <c r="D202" s="86"/>
      <c r="E202" s="86"/>
      <c r="F202" s="86"/>
      <c r="G202" s="86"/>
      <c r="H202" s="87"/>
    </row>
    <row r="203" spans="2:8" ht="33" hidden="1">
      <c r="B203" s="23"/>
      <c r="C203" s="88" t="s">
        <v>12</v>
      </c>
      <c r="D203" s="88" t="s">
        <v>25</v>
      </c>
      <c r="E203" s="88" t="s">
        <v>7</v>
      </c>
      <c r="F203" s="88" t="s">
        <v>13</v>
      </c>
      <c r="G203" s="4"/>
      <c r="H203" s="89"/>
    </row>
    <row r="204" spans="2:8" ht="16.5" hidden="1">
      <c r="B204" s="90" t="s">
        <v>39</v>
      </c>
      <c r="C204" s="91">
        <f>L34</f>
        <v>0</v>
      </c>
      <c r="D204" s="92">
        <f>SUM(H108,D131,G156,G167)</f>
        <v>0</v>
      </c>
      <c r="E204" s="93">
        <f>+F193</f>
        <v>0</v>
      </c>
      <c r="F204" s="91">
        <f>+SUM(C204:E204)</f>
        <v>0</v>
      </c>
      <c r="G204" s="4"/>
      <c r="H204" s="89"/>
    </row>
    <row r="205" spans="2:8" ht="16.5" hidden="1">
      <c r="B205" s="28"/>
      <c r="C205" s="94"/>
      <c r="D205" s="94"/>
      <c r="E205" s="94"/>
      <c r="F205" s="94"/>
      <c r="G205" s="94"/>
      <c r="H205" s="95"/>
    </row>
  </sheetData>
  <sheetProtection/>
  <mergeCells count="69"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55:D55"/>
    <mergeCell ref="C56:D56"/>
    <mergeCell ref="C57:D57"/>
    <mergeCell ref="C63:D63"/>
    <mergeCell ref="C64:D64"/>
    <mergeCell ref="C65:D65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196:F200"/>
    <mergeCell ref="B91:C91"/>
    <mergeCell ref="B95:C95"/>
    <mergeCell ref="B106:C106"/>
    <mergeCell ref="B135:C135"/>
    <mergeCell ref="B154:C15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23:D23"/>
    <mergeCell ref="C24:D24"/>
    <mergeCell ref="C25:D25"/>
    <mergeCell ref="C26:D26"/>
    <mergeCell ref="C27:D27"/>
    <mergeCell ref="C28:D28"/>
  </mergeCells>
  <dataValidations count="6">
    <dataValidation type="list" allowBlank="1" showInputMessage="1" showErrorMessage="1" sqref="F161:F165">
      <formula1>"B2,C1,SUP"</formula1>
    </dataValidation>
    <dataValidation type="list" allowBlank="1" showInputMessage="1" showErrorMessage="1" sqref="F107">
      <formula1>"""B"",""P"",""U"""</formula1>
    </dataValidation>
    <dataValidation type="list" allowBlank="1" showInputMessage="1" showErrorMessage="1" sqref="K12:K31 K38:K57 K64:K83">
      <formula1>"S,N"</formula1>
    </dataValidation>
    <dataValidation type="list" allowBlank="1" showInputMessage="1" showErrorMessage="1" sqref="F136:F154">
      <formula1>"B,M,A,C"</formula1>
    </dataValidation>
    <dataValidation type="list" allowBlank="1" showInputMessage="1" showErrorMessage="1" sqref="F92:F106">
      <formula1>"P,M,U"</formula1>
    </dataValidation>
    <dataValidation type="list" allowBlank="1" showInputMessage="1" showErrorMessage="1" sqref="I12:I31 I38:I57 I64:I83">
      <formula1>"L,P,E"</formula1>
    </dataValidation>
  </dataValidations>
  <printOptions/>
  <pageMargins left="0.35" right="0.29" top="0.7480314960629921" bottom="0.7480314960629921" header="0.2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Serra Mitjans</dc:creator>
  <cp:keywords/>
  <dc:description/>
  <cp:lastModifiedBy>Sergi Fernandez Maraver</cp:lastModifiedBy>
  <cp:lastPrinted>2017-09-20T11:28:20Z</cp:lastPrinted>
  <dcterms:created xsi:type="dcterms:W3CDTF">2017-09-20T09:43:59Z</dcterms:created>
  <dcterms:modified xsi:type="dcterms:W3CDTF">2018-03-07T09:44:56Z</dcterms:modified>
  <cp:category/>
  <cp:version/>
  <cp:contentType/>
  <cp:contentStatus/>
</cp:coreProperties>
</file>